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9391f47174899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Start Here" sheetId="1" ns1:id="Rc48d8b0331b0489b"/>
    <sheet name="Setup" sheetId="2" ns1:id="R7d4be1f51dc9422f"/>
    <sheet name="Expenses" sheetId="3" ns1:id="R820d320261c94111"/>
    <sheet name="Repayments" sheetId="4" ns1:id="R97fc432db43c47db"/>
    <sheet name="Summary" sheetId="5" ns1:id="R59b215d42bc94681"/>
    <sheet name="Example" sheetId="6" ns1:id="R54ed191c5e4b43cf"/>
    <sheet name="Settings" sheetId="7" ns1:id="R07e6ea6af4864592"/>
  </sheets>
  <definedNames>
    <definedName name="CategoriesList">'Settings'!$A$5:$A$12</definedName>
    <definedName name="SplitMethodsList">'Settings'!$B$5:$B$6</definedName>
    <definedName name="YesNoList">'Settings'!$C$5:$C$6</definedName>
    <definedName name="CurrenciesList">'Settings'!$D$5:$D$15</definedName>
    <definedName name="RoommateNames">'Setup'!$B$9:$B$14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-#,##0.00;0.00"/>
    <x:numFmt numFmtId="201" formatCode="yyyy-mm-dd"/>
  </x:numFmts>
  <x:fonts count="7">
    <x:font>
      <x:sz val="11"/>
      <x:name val="Carlito"/>
    </x:font>
    <x:font>
      <x:b/>
      <x:sz val="20"/>
      <x:color rgb="FF18212B"/>
      <x:name val="Carlito"/>
    </x:font>
    <x:font>
      <x:sz val="11"/>
      <x:color rgb="FF344054"/>
      <x:name val="Carlito"/>
    </x:font>
    <x:font>
      <x:b/>
      <x:sz val="12"/>
      <x:color rgb="FF18212B"/>
      <x:name val="Carlito"/>
    </x:font>
    <x:font>
      <x:b/>
      <x:sz val="11"/>
      <x:color rgb="FF355428"/>
      <x:name val="Carlito"/>
    </x:font>
    <x:font>
      <x:b/>
      <x:sz val="11"/>
      <x:color rgb="FF18212B"/>
      <x:name val="Carlito"/>
    </x:font>
    <x:font>
      <x:i/>
      <x:sz val="11"/>
      <x:color rgb="FF344054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AFE67E"/>
      </x:patternFill>
    </x:fill>
    <x:fill>
      <x:patternFill patternType="solid">
        <x:fgColor rgb="FFF8FAFC"/>
      </x:patternFill>
    </x:fill>
    <x:fill>
      <x:patternFill patternType="solid">
        <x:fgColor rgb="FFDFEAF4"/>
      </x:patternFill>
    </x:fill>
    <x:fill>
      <x:patternFill patternType="solid">
        <x:fgColor rgb="FFEAF7DF"/>
      </x:patternFill>
    </x:fill>
    <x:fill>
      <x:patternFill patternType="solid">
        <x:fgColor rgb="FFFFFFFF"/>
      </x:patternFill>
    </x:fill>
    <x:fill>
      <x:patternFill patternType="solid">
        <x:fgColor rgb="FFFFF4C2"/>
      </x:patternFill>
    </x:fill>
  </x:fills>
  <x:borders count="15">
    <x:border/>
    <x:border>
      <x:right style="thin">
        <x:color rgb="FFD8E2E8"/>
      </x:right>
      <x:bottom style="thin">
        <x:color rgb="FFD8E2E8"/>
      </x:bottom>
    </x:border>
    <x:border>
      <x:left style="thin">
        <x:color rgb="FFD8E2E8"/>
      </x:left>
      <x:right style="thin">
        <x:color rgb="FFD8E2E8"/>
      </x:right>
      <x:bottom style="thin">
        <x:color rgb="FFD8E2E8"/>
      </x:bottom>
    </x:border>
    <x:border>
      <x:left style="thin">
        <x:color rgb="FFD8E2E8"/>
      </x:left>
      <x:bottom style="thin">
        <x:color rgb="FFD8E2E8"/>
      </x:bottom>
    </x:border>
    <x:border>
      <x:right style="thin">
        <x:color rgb="FFD8E2E8"/>
      </x:right>
      <x:top style="thin">
        <x:color rgb="FFD8E2E8"/>
      </x:top>
      <x:bottom style="thin">
        <x:color rgb="FFD8E2E8"/>
      </x:bottom>
    </x:border>
    <x:border>
      <x:left style="thin">
        <x:color rgb="FFD8E2E8"/>
      </x:left>
      <x:right style="thin">
        <x:color rgb="FFD8E2E8"/>
      </x:right>
      <x:top style="thin">
        <x:color rgb="FFD8E2E8"/>
      </x:top>
      <x:bottom style="thin">
        <x:color rgb="FFD8E2E8"/>
      </x:bottom>
    </x:border>
    <x:border>
      <x:left style="thin">
        <x:color rgb="FFD8E2E8"/>
      </x:left>
      <x:top style="thin">
        <x:color rgb="FFD8E2E8"/>
      </x:top>
      <x:bottom style="thin">
        <x:color rgb="FFD8E2E8"/>
      </x:bottom>
    </x:border>
    <x:border>
      <x:right style="thin">
        <x:color rgb="FFD8E2E8"/>
      </x:right>
      <x:top style="thin">
        <x:color rgb="FFD8E2E8"/>
      </x:top>
    </x:border>
    <x:border>
      <x:left style="thin">
        <x:color rgb="FFD8E2E8"/>
      </x:left>
      <x:right style="thin">
        <x:color rgb="FFD8E2E8"/>
      </x:right>
      <x:top style="thin">
        <x:color rgb="FFD8E2E8"/>
      </x:top>
    </x:border>
    <x:border>
      <x:left style="thin">
        <x:color rgb="FFD8E2E8"/>
      </x:left>
      <x:top style="thin">
        <x:color rgb="FFD8E2E8"/>
      </x:top>
    </x:border>
    <x:border>
      <x:bottom style="thin">
        <x:color rgb="FFD8E2E8"/>
      </x:bottom>
    </x:border>
    <x:border>
      <x:top style="thin">
        <x:color rgb="FFD8E2E8"/>
      </x:top>
      <x:bottom style="thin">
        <x:color rgb="FFD8E2E8"/>
      </x:bottom>
    </x:border>
    <x:border>
      <x:top style="thin">
        <x:color rgb="FFD8E2E8"/>
      </x:top>
    </x:border>
    <x:border>
      <x:left style="thin">
        <x:color rgb="FFD8E2E8"/>
      </x:left>
    </x:border>
    <x:border>
      <x:right style="thin">
        <x:color rgb="FFD8E2E8"/>
      </x:right>
    </x:border>
  </x:borders>
  <x:cellStyleXfs count="1">
    <x:xf numFmtId="0" fontId="0" fillId="0" borderId="0"/>
  </x:cellStyleXfs>
  <x:cellXfs count="10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" xfId="0" applyNumberFormat="1" applyFont="1" applyFill="1" applyBorder="1"/>
    <x:xf numFmtId="0" fontId="2" fillId="6" borderId="2" xfId="0" applyNumberFormat="1" applyFont="1" applyFill="1" applyBorder="1"/>
    <x:xf numFmtId="0" fontId="2" fillId="6" borderId="3" xfId="0" applyNumberFormat="1" applyFont="1" applyFill="1" applyBorder="1"/>
    <x:xf numFmtId="0" fontId="2" fillId="6" borderId="4" xfId="0" applyNumberFormat="1" applyFont="1" applyFill="1" applyBorder="1"/>
    <x:xf numFmtId="0" fontId="2" fillId="6" borderId="5" xfId="0" applyNumberFormat="1" applyFont="1" applyFill="1" applyBorder="1"/>
    <x:xf numFmtId="0" fontId="2" fillId="6" borderId="6" xfId="0" applyNumberFormat="1" applyFont="1" applyFill="1" applyBorder="1"/>
    <x:xf numFmtId="0" fontId="2" fillId="6" borderId="7" xfId="0" applyNumberFormat="1" applyFont="1" applyFill="1" applyBorder="1"/>
    <x:xf numFmtId="0" fontId="2" fillId="6" borderId="8" xfId="0" applyNumberFormat="1" applyFont="1" applyFill="1" applyBorder="1"/>
    <x:xf numFmtId="0" fontId="2" fillId="6" borderId="9" xfId="0" applyNumberFormat="1" applyFont="1" applyFill="1" applyBorder="1"/>
    <x:xf numFmtId="0" fontId="2" fillId="6" borderId="1" xfId="0" applyNumberFormat="1" applyFont="1" applyFill="1" applyBorder="1" applyAlignment="1">
      <x:alignment wrapText="1"/>
    </x:xf>
    <x:xf numFmtId="0" fontId="2" fillId="6" borderId="2" xfId="0" applyNumberFormat="1" applyFont="1" applyFill="1" applyBorder="1" applyAlignment="1">
      <x:alignment wrapText="1"/>
    </x:xf>
    <x:xf numFmtId="0" fontId="2" fillId="6" borderId="3" xfId="0" applyNumberFormat="1" applyFont="1" applyFill="1" applyBorder="1" applyAlignment="1">
      <x:alignment wrapText="1"/>
    </x:xf>
    <x:xf numFmtId="0" fontId="2" fillId="6" borderId="4" xfId="0" applyNumberFormat="1" applyFont="1" applyFill="1" applyBorder="1" applyAlignment="1">
      <x:alignment wrapText="1"/>
    </x:xf>
    <x:xf numFmtId="0" fontId="2" fillId="6" borderId="5" xfId="0" applyNumberFormat="1" applyFont="1" applyFill="1" applyBorder="1" applyAlignment="1">
      <x:alignment wrapText="1"/>
    </x:xf>
    <x:xf numFmtId="0" fontId="2" fillId="6" borderId="6" xfId="0" applyNumberFormat="1" applyFont="1" applyFill="1" applyBorder="1" applyAlignment="1">
      <x:alignment wrapText="1"/>
    </x:xf>
    <x:xf numFmtId="0" fontId="2" fillId="6" borderId="7" xfId="0" applyNumberFormat="1" applyFont="1" applyFill="1" applyBorder="1" applyAlignment="1">
      <x:alignment wrapText="1"/>
    </x:xf>
    <x:xf numFmtId="0" fontId="2" fillId="6" borderId="8" xfId="0" applyNumberFormat="1" applyFont="1" applyFill="1" applyBorder="1" applyAlignment="1">
      <x:alignment wrapText="1"/>
    </x:xf>
    <x:xf numFmtId="0" fontId="2" fillId="6" borderId="9" xfId="0" applyNumberFormat="1" applyFont="1" applyFill="1" applyBorder="1" applyAlignment="1">
      <x:alignment wrapText="1"/>
    </x:xf>
    <x:xf numFmtId="0" fontId="2" fillId="6" borderId="1" xfId="0" applyNumberFormat="1" applyFont="1" applyFill="1" applyBorder="1" applyAlignment="1">
      <x:alignment vertical="center" wrapText="1"/>
    </x:xf>
    <x:xf numFmtId="0" fontId="2" fillId="6" borderId="2" xfId="0" applyNumberFormat="1" applyFont="1" applyFill="1" applyBorder="1" applyAlignment="1">
      <x:alignment vertical="center" wrapText="1"/>
    </x:xf>
    <x:xf numFmtId="0" fontId="2" fillId="6" borderId="3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center" wrapText="1"/>
    </x:xf>
    <x:xf numFmtId="0" fontId="2" fillId="6" borderId="5" xfId="0" applyNumberFormat="1" applyFont="1" applyFill="1" applyBorder="1" applyAlignment="1">
      <x:alignment vertical="center" wrapText="1"/>
    </x:xf>
    <x:xf numFmtId="0" fontId="2" fillId="6" borderId="6" xfId="0" applyNumberFormat="1" applyFont="1" applyFill="1" applyBorder="1" applyAlignment="1">
      <x:alignment vertical="center" wrapText="1"/>
    </x:xf>
    <x:xf numFmtId="0" fontId="2" fillId="6" borderId="7" xfId="0" applyNumberFormat="1" applyFont="1" applyFill="1" applyBorder="1" applyAlignment="1">
      <x:alignment vertical="center" wrapText="1"/>
    </x:xf>
    <x:xf numFmtId="0" fontId="2" fillId="6" borderId="8" xfId="0" applyNumberFormat="1" applyFont="1" applyFill="1" applyBorder="1" applyAlignment="1">
      <x:alignment vertical="center" wrapText="1"/>
    </x:xf>
    <x:xf numFmtId="0" fontId="2" fillId="6" borderId="9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5" xfId="0" applyNumberFormat="1" applyFont="1" applyFill="1" applyBorder="1"/>
    <x:xf numFmtId="0" fontId="5" fillId="2" borderId="5" xfId="0" applyNumberFormat="1" applyFont="1" applyFill="1" applyBorder="1" applyAlignment="1">
      <x:alignment wrapText="1"/>
    </x:xf>
    <x:xf numFmtId="0" fontId="5" fillId="2" borderId="5" xfId="0" applyNumberFormat="1" applyFont="1" applyFill="1" applyBorder="1" applyAlignment="1">
      <x:alignment horizont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2" fillId="6" borderId="10" xfId="0" applyNumberFormat="1" applyFont="1" applyFill="1" applyBorder="1"/>
    <x:xf numFmtId="0" fontId="2" fillId="6" borderId="11" xfId="0" applyNumberFormat="1" applyFont="1" applyFill="1" applyBorder="1"/>
    <x:xf numFmtId="0" fontId="2" fillId="6" borderId="10" xfId="0" applyNumberFormat="1" applyFont="1" applyFill="1" applyBorder="1" applyAlignment="1">
      <x:alignment wrapText="1"/>
    </x:xf>
    <x:xf numFmtId="0" fontId="2" fillId="6" borderId="11" xfId="0" applyNumberFormat="1" applyFont="1" applyFill="1" applyBorder="1" applyAlignment="1">
      <x:alignment wrapText="1"/>
    </x:xf>
    <x:xf numFmtId="0" fontId="2" fillId="6" borderId="10" xfId="0" applyNumberFormat="1" applyFont="1" applyFill="1" applyBorder="1" applyAlignment="1">
      <x:alignment vertical="top" wrapText="1"/>
    </x:xf>
    <x:xf numFmtId="0" fontId="2" fillId="6" borderId="1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/>
    <x:xf numFmtId="0" fontId="0" fillId="6" borderId="9" xfId="0" applyNumberFormat="1" applyFont="1" applyFill="1" applyBorder="1"/>
    <x:xf numFmtId="0" fontId="0" fillId="6" borderId="12" xfId="0" applyNumberFormat="1" applyFont="1" applyFill="1" applyBorder="1"/>
    <x:xf numFmtId="0" fontId="0" fillId="6" borderId="7" xfId="0" applyNumberFormat="1" applyFont="1" applyFill="1" applyBorder="1"/>
    <x:xf numFmtId="0" fontId="0" fillId="6" borderId="13" xfId="0" applyNumberFormat="1" applyFont="1" applyFill="1" applyBorder="1"/>
    <x:xf numFmtId="0" fontId="0" fillId="6" borderId="14" xfId="0" applyNumberFormat="1" applyFont="1" applyFill="1" applyBorder="1"/>
    <x:xf numFmtId="0" fontId="0" fillId="6" borderId="3" xfId="0" applyNumberFormat="1" applyFont="1" applyFill="1" applyBorder="1"/>
    <x:xf numFmtId="0" fontId="0" fillId="6" borderId="10" xfId="0" applyNumberFormat="1" applyFont="1" applyFill="1" applyBorder="1"/>
    <x:xf numFmtId="0" fontId="0" fillId="6" borderId="1" xfId="0" applyNumberFormat="1" applyFont="1" applyFill="1" applyBorder="1"/>
    <x:xf numFmtId="0" fontId="2" fillId="7" borderId="10" xfId="0" applyNumberFormat="1" applyFont="1" applyFill="1" applyBorder="1" applyAlignment="1">
      <x:alignment vertical="top" wrapText="1"/>
    </x:xf>
    <x:xf numFmtId="0" fontId="2" fillId="7" borderId="11" xfId="0" applyNumberFormat="1" applyFont="1" applyFill="1" applyBorder="1" applyAlignment="1">
      <x:alignment vertical="top" wrapText="1"/>
    </x:xf>
    <x:xf numFmtId="200" fontId="2" fillId="7" borderId="10" xfId="0" applyNumberFormat="1" applyFont="1" applyFill="1" applyBorder="1" applyAlignment="1">
      <x:alignment vertical="top" wrapText="1"/>
    </x:xf>
    <x:xf numFmtId="200" fontId="2" fillId="7" borderId="1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2" fillId="3" borderId="10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 applyAlignment="1">
      <x:alignment vertical="top" wrapText="1"/>
    </x:xf>
    <x:xf numFmtId="201" fontId="2" fillId="6" borderId="10" xfId="0" applyNumberFormat="1" applyFont="1" applyFill="1" applyBorder="1" applyAlignment="1">
      <x:alignment vertical="top" wrapText="1"/>
    </x:xf>
    <x:xf numFmtId="201" fontId="2" fillId="6" borderId="11" xfId="0" applyNumberFormat="1" applyFont="1" applyFill="1" applyBorder="1" applyAlignment="1">
      <x:alignment vertical="top" wrapText="1"/>
    </x:xf>
    <x:xf numFmtId="200" fontId="2" fillId="6" borderId="10" xfId="0" applyNumberFormat="1" applyFont="1" applyFill="1" applyBorder="1" applyAlignment="1">
      <x:alignment vertical="top" wrapText="1"/>
    </x:xf>
    <x:xf numFmtId="200" fontId="2" fillId="6" borderId="11" xfId="0" applyNumberFormat="1" applyFont="1" applyFill="1" applyBorder="1" applyAlignment="1">
      <x:alignment vertical="top" wrapText="1"/>
    </x:xf>
    <x:xf numFmtId="200" fontId="2" fillId="3" borderId="10" xfId="0" applyNumberFormat="1" applyFont="1" applyFill="1" applyBorder="1" applyAlignment="1">
      <x:alignment vertical="top" wrapText="1"/>
    </x:xf>
    <x:xf numFmtId="200" fontId="2" fillId="3" borderId="1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200" fontId="0" fillId="6" borderId="0" xfId="0" applyNumberFormat="1" applyFont="1" applyFill="1" applyBorder="1"/>
    <x:xf numFmtId="200" fontId="0" fillId="6" borderId="5" xfId="0" applyNumberFormat="1" applyFont="1" applyFill="1" applyBorder="1"/>
    <x:xf numFmtId="0" fontId="0" fillId="6" borderId="5" xfId="0" applyNumberFormat="1" applyFont="1" applyFill="1" applyBorder="1"/>
    <x:xf numFmtId="200" fontId="0" fillId="6" borderId="5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7" borderId="5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201" fontId="2" fillId="6" borderId="10" xfId="0" applyNumberFormat="1" applyFont="1" applyFill="1" applyBorder="1" applyAlignment="1">
      <x:alignment horizontal="center" vertical="top" wrapText="1"/>
    </x:xf>
    <x:xf numFmtId="201" fontId="2" fillId="6" borderId="11" xfId="0" applyNumberFormat="1" applyFont="1" applyFill="1" applyBorder="1" applyAlignment="1">
      <x:alignment horizontal="center" vertical="top" wrapText="1"/>
    </x:xf>
    <x:xf numFmtId="200" fontId="2" fillId="6" borderId="10" xfId="0" applyNumberFormat="1" applyFont="1" applyFill="1" applyBorder="1" applyAlignment="1">
      <x:alignment horizontal="center" vertical="top" wrapText="1"/>
    </x:xf>
    <x:xf numFmtId="200" fontId="2" fillId="6" borderId="11" xfId="0" applyNumberFormat="1" applyFont="1" applyFill="1" applyBorder="1" applyAlignment="1">
      <x:alignment horizontal="center" vertical="top" wrapText="1"/>
    </x:xf>
    <x:xf numFmtId="200" fontId="5" fillId="6" borderId="10" xfId="0" applyNumberFormat="1" applyFont="1" applyFill="1" applyBorder="1" applyAlignment="1">
      <x:alignment vertical="top" wrapText="1"/>
    </x:xf>
    <x:xf numFmtId="200" fontId="5" fillId="6" borderId="11" xfId="0" applyNumberFormat="1" applyFont="1" applyFill="1" applyBorder="1" applyAlignment="1">
      <x:alignment vertical="top" wrapText="1"/>
    </x:xf>
    <x:xf numFmtId="200" fontId="0" fillId="5" borderId="0" xfId="0" applyNumberFormat="1" applyFont="1" applyFill="1" applyBorder="1"/>
    <x:xf numFmtId="200" fontId="4" fillId="5" borderId="0" xfId="0" applyNumberFormat="1" applyFont="1" applyFill="1" applyBorder="1"/>
    <x:xf numFmtId="0" fontId="4" fillId="5" borderId="5" xfId="0" applyNumberFormat="1" applyFont="1" applyFill="1" applyBorder="1"/>
    <x:xf numFmtId="200" fontId="4" fillId="5" borderId="5" xfId="0" applyNumberFormat="1" applyFont="1" applyFill="1" applyBorder="1"/>
  </x:cellXfs>
  <x:cellStyles count="1">
    <x:cellStyle name="Normal" xfId="0"/>
  </x:cellStyles>
  <x:dxfs count="10">
    <x:dxf>
      <x:font>
        <x:b/>
        <x:color rgb="FF355428"/>
      </x:font>
      <x:fill>
        <x:patternFill patternType="solid">
          <x:bgColor rgb="FFEAF7DF"/>
        </x:patternFill>
      </x:fill>
    </x:dxf>
    <x:dxf>
      <x:font>
        <x:color rgb="FF18212B"/>
      </x:font>
      <x:fill>
        <x:patternFill patternType="solid">
          <x:bgColor rgb="FFFFF4C2"/>
        </x:patternFill>
      </x:fill>
    </x:dxf>
    <x:dxf>
      <x:font>
        <x:b/>
        <x:color rgb="FF355428"/>
      </x:font>
      <x:fill>
        <x:patternFill patternType="solid">
          <x:bgColor rgb="FFEAF7DF"/>
        </x:patternFill>
      </x:fill>
    </x:dxf>
    <x:dxf>
      <x:font>
        <x:color rgb="FF18212B"/>
      </x:font>
      <x:fill>
        <x:patternFill patternType="solid">
          <x:bgColor rgb="FFFFF4C2"/>
        </x:patternFill>
      </x:fill>
    </x:dxf>
    <x:dxf>
      <x:font>
        <x:b/>
        <x:color rgb="FF355428"/>
      </x:font>
      <x:fill>
        <x:patternFill patternType="solid">
          <x:bgColor rgb="FFEAF7DF"/>
        </x:patternFill>
      </x:fill>
    </x:dxf>
    <x:dxf>
      <x:font>
        <x:color rgb="FF18212B"/>
      </x:font>
      <x:fill>
        <x:patternFill patternType="solid">
          <x:bgColor rgb="FFFFF4C2"/>
        </x:patternFill>
      </x:fill>
    </x:dxf>
    <x:dxf>
      <x:font>
        <x:b/>
        <x:color rgb="FF355428"/>
      </x:font>
      <x:fill>
        <x:patternFill patternType="solid">
          <x:bgColor rgb="FFEAF7DF"/>
        </x:patternFill>
      </x:fill>
    </x:dxf>
    <x:dxf>
      <x:font>
        <x:b/>
        <x:color rgb="FF18212B"/>
      </x:font>
      <x:fill>
        <x:patternFill patternType="solid">
          <x:bgColor rgb="FFFFF4C2"/>
        </x:patternFill>
      </x:fill>
    </x:dxf>
    <x:dxf>
      <x:font>
        <x:b/>
        <x:color rgb="FF355428"/>
      </x:font>
      <x:fill>
        <x:patternFill patternType="solid">
          <x:bgColor rgb="FFEAF7DF"/>
        </x:patternFill>
      </x:fill>
    </x:dxf>
    <x:dxf>
      <x:font>
        <x:color rgb="FF18212B"/>
      </x:font>
      <x:fill>
        <x:patternFill patternType="solid">
          <x:bgColor rgb="FFFFF4C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54121f35d4abc" /><Relationship Type="http://schemas.openxmlformats.org/officeDocument/2006/relationships/theme" Target="/xl/theme/theme1.xml" Id="R02bf4b0ce550451a" /><Relationship Type="http://schemas.openxmlformats.org/officeDocument/2006/relationships/sharedStrings" Target="/xl/sharedStrings.xml" Id="Rac55db91de164d5d" /><Relationship Type="http://schemas.openxmlformats.org/officeDocument/2006/relationships/worksheet" Target="/xl/worksheets/sheet1.xml" Id="Rc48d8b0331b0489b" /><Relationship Type="http://schemas.openxmlformats.org/officeDocument/2006/relationships/worksheet" Target="/xl/worksheets/sheet2.xml" Id="R7d4be1f51dc9422f" /><Relationship Type="http://schemas.openxmlformats.org/officeDocument/2006/relationships/worksheet" Target="/xl/worksheets/sheet3.xml" Id="R820d320261c94111" /><Relationship Type="http://schemas.openxmlformats.org/officeDocument/2006/relationships/worksheet" Target="/xl/worksheets/sheet4.xml" Id="R97fc432db43c47db" /><Relationship Type="http://schemas.openxmlformats.org/officeDocument/2006/relationships/worksheet" Target="/xl/worksheets/sheet5.xml" Id="R59b215d42bc94681" /><Relationship Type="http://schemas.openxmlformats.org/officeDocument/2006/relationships/worksheet" Target="/xl/worksheets/sheet6.xml" Id="R54ed191c5e4b43cf" /><Relationship Type="http://schemas.openxmlformats.org/officeDocument/2006/relationships/worksheet" Target="/xl/worksheets/sheet7.xml" Id="R07e6ea6af4864592" /></Relationships>
</file>

<file path=xl/tables/table1.xml><?xml version="1.0" encoding="utf-8"?>
<x:table xmlns:x="http://schemas.openxmlformats.org/spreadsheetml/2006/main" id="1" name="RoommateRepayments" displayName="RoommateRepayments" ref="A4:F204" headerRowCount="1" totalsRowCount="0" totalsRowShown="0">
  <x:tableColumns count="6">
    <x:tableColumn id="1" name="Date"/>
    <x:tableColumn id="2" name="From"/>
    <x:tableColumn id="3" name="To"/>
    <x:tableColumn id="4" name="Amount"/>
    <x:tableColumn id="5" name="Note"/>
    <x:tableColumn id="6" name="Chec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81d14869aa814eda" /></Relationships>
</file>

<file path=xl/worksheets/sheet1.xml><?xml version="1.0" encoding="utf-8"?>
<worksheet xmlns="http://schemas.openxmlformats.org/spreadsheetml/2006/main">
  <sheetViews>
    <sheetView showGridLines="0" workbookViewId="0">
      <pane ySplit="2" topLeftCell="A3" activePane="bottomLeft" state="frozen"/>
    </sheetView>
  </sheetViews>
  <sheetFormatPr defaultRowHeight="15"/>
  <cols>
    <col min="1" max="1" width="8" hidden="0" customWidth="1"/>
    <col min="2" max="2" width="22" hidden="0" customWidth="1"/>
    <col min="3" max="3" width="14" hidden="0" customWidth="1"/>
    <col min="4" max="4" width="14" hidden="0" customWidth="1"/>
    <col min="5" max="5" width="14" hidden="0" customWidth="1"/>
    <col min="6" max="6" width="14" hidden="0" customWidth="1"/>
    <col min="7" max="7" width="14" hidden="0" customWidth="1"/>
    <col min="8" max="8" width="14" hidden="0" customWidth="1"/>
  </cols>
  <sheetData>
    <row r="1" ht="34" customHeight="1">
      <c r="A1" s="4" t="str">
        <v>Roommate Expense Tracker Spreadsheet</v>
      </c>
      <c r="B1" s="4" t="str">
        <v>Roommate Expense Tracker Spreadsheet</v>
      </c>
      <c r="C1" s="4" t="str">
        <v>Roommate Expense Tracker Spreadsheet</v>
      </c>
      <c r="D1" s="4" t="str">
        <v>Roommate Expense Tracker Spreadsheet</v>
      </c>
      <c r="E1" s="4" t="str">
        <v>Roommate Expense Tracker Spreadsheet</v>
      </c>
      <c r="F1" s="4" t="str">
        <v>Roommate Expense Tracker Spreadsheet</v>
      </c>
      <c r="G1" s="4" t="str">
        <v>Roommate Expense Tracker Spreadsheet</v>
      </c>
      <c r="H1" s="4" t="str">
        <v>Roommate Expense Tracker Spreadsheet</v>
      </c>
    </row>
    <row r="2" ht="30" customHeight="1">
      <c r="A2" s="8" t="str">
        <v>A reusable manual record for agreed roommate expenses, repayments, opening positions, and monthly settle-ups.</v>
      </c>
      <c r="B2" s="8" t="str">
        <v>A reusable manual record for agreed roommate expenses, repayments, opening positions, and monthly settle-ups.</v>
      </c>
      <c r="C2" s="8" t="str">
        <v>A reusable manual record for agreed roommate expenses, repayments, opening positions, and monthly settle-ups.</v>
      </c>
      <c r="D2" s="8" t="str">
        <v>A reusable manual record for agreed roommate expenses, repayments, opening positions, and monthly settle-ups.</v>
      </c>
      <c r="E2" s="8" t="str">
        <v>A reusable manual record for agreed roommate expenses, repayments, opening positions, and monthly settle-ups.</v>
      </c>
      <c r="F2" s="8" t="str">
        <v>A reusable manual record for agreed roommate expenses, repayments, opening positions, and monthly settle-ups.</v>
      </c>
      <c r="G2" s="8" t="str">
        <v>A reusable manual record for agreed roommate expenses, repayments, opening positions, and monthly settle-ups.</v>
      </c>
      <c r="H2" s="8" t="str">
        <v>A reusable manual record for agreed roommate expenses, repayments, opening positions, and monthly settle-ups.</v>
      </c>
    </row>
    <row r="4">
      <c r="A4" s="11" t="str">
        <v>Set up your copy</v>
      </c>
      <c r="B4" s="11" t="str">
        <v>Set up your copy</v>
      </c>
      <c r="C4" s="11" t="str">
        <v>Set up your copy</v>
      </c>
      <c r="D4" s="11" t="str">
        <v>Set up your copy</v>
      </c>
      <c r="E4" s="11" t="str">
        <v>Set up your copy</v>
      </c>
      <c r="F4" s="11" t="str">
        <v>Set up your copy</v>
      </c>
      <c r="G4" s="11" t="str">
        <v>Set up your copy</v>
      </c>
      <c r="H4" s="11" t="str">
        <v>Set up your copy</v>
      </c>
    </row>
    <row r="5" ht="34" customHeight="1">
      <c r="A5" s="15" t="n">
        <v>1</v>
      </c>
      <c r="B5" s="36" t="str">
        <v>Open Setup and enter two to six unique roommate names, one period, and one currency.</v>
      </c>
      <c r="C5" s="37"/>
      <c r="D5" s="37"/>
      <c r="E5" s="37"/>
      <c r="F5" s="37"/>
      <c r="G5" s="37"/>
      <c r="H5" s="38"/>
    </row>
    <row r="6" ht="34" customHeight="1">
      <c r="A6" s="15" t="n">
        <v>2</v>
      </c>
      <c r="B6" s="39" t="str">
        <v>Enter opening positions only when they come from a previously checked closing summary.</v>
      </c>
      <c r="C6" s="40"/>
      <c r="D6" s="40"/>
      <c r="E6" s="40"/>
      <c r="F6" s="40"/>
      <c r="G6" s="40"/>
      <c r="H6" s="41"/>
    </row>
    <row r="7" ht="34" customHeight="1">
      <c r="A7" s="15" t="n">
        <v>3</v>
      </c>
      <c r="B7" s="39" t="str">
        <v>Add each shared cost once on Expenses. Choose who paid, who was included, and equal or custom shares.</v>
      </c>
      <c r="C7" s="40"/>
      <c r="D7" s="40"/>
      <c r="E7" s="40"/>
      <c r="F7" s="40"/>
      <c r="G7" s="40"/>
      <c r="H7" s="41"/>
    </row>
    <row r="8" ht="34" customHeight="1">
      <c r="A8" s="15" t="n">
        <v>4</v>
      </c>
      <c r="B8" s="39" t="str">
        <v>Add money sent between roommates on Repayments. Do not edit the original expense to show a repayment.</v>
      </c>
      <c r="C8" s="40"/>
      <c r="D8" s="40"/>
      <c r="E8" s="40"/>
      <c r="F8" s="40"/>
      <c r="G8" s="40"/>
      <c r="H8" s="41"/>
    </row>
    <row r="9" ht="34" customHeight="1">
      <c r="A9" s="15" t="n">
        <v>5</v>
      </c>
      <c r="B9" s="42" t="str">
        <v>Open Summary and resolve any checks before using the suggested settle-up.</v>
      </c>
      <c r="C9" s="43"/>
      <c r="D9" s="43"/>
      <c r="E9" s="43"/>
      <c r="F9" s="43"/>
      <c r="G9" s="43"/>
      <c r="H9" s="44"/>
    </row>
    <row r="11">
      <c r="A11" s="11" t="str">
        <v>What positive and negative mean</v>
      </c>
      <c r="B11" s="11" t="str">
        <v>What positive and negative mean</v>
      </c>
      <c r="C11" s="11" t="str">
        <v>What positive and negative mean</v>
      </c>
      <c r="D11" s="11" t="str">
        <v>What positive and negative mean</v>
      </c>
      <c r="E11" s="11" t="str">
        <v>What positive and negative mean</v>
      </c>
      <c r="F11" s="11" t="str">
        <v>What positive and negative mean</v>
      </c>
      <c r="G11" s="11" t="str">
        <v>What positive and negative mean</v>
      </c>
      <c r="H11" s="11" t="str">
        <v>What positive and negative mean</v>
      </c>
    </row>
    <row r="12">
      <c r="A12" s="46" t="str">
        <v>A positive position means the roommate should receive money. A negative position means the roommate owes money. All positions should add up to zero.</v>
      </c>
      <c r="B12" s="46" t="str">
        <v>A positive position means the roommate should receive money. A negative position means the roommate owes money. All positions should add up to zero.</v>
      </c>
      <c r="C12" s="46" t="str">
        <v>A positive position means the roommate should receive money. A negative position means the roommate owes money. All positions should add up to zero.</v>
      </c>
      <c r="D12" s="46" t="str">
        <v>A positive position means the roommate should receive money. A negative position means the roommate owes money. All positions should add up to zero.</v>
      </c>
      <c r="E12" s="46" t="str">
        <v>A positive position means the roommate should receive money. A negative position means the roommate owes money. All positions should add up to zero.</v>
      </c>
      <c r="F12" s="46" t="str">
        <v>A positive position means the roommate should receive money. A negative position means the roommate owes money. All positions should add up to zero.</v>
      </c>
      <c r="G12" s="46" t="str">
        <v>A positive position means the roommate should receive money. A negative position means the roommate owes money. All positions should add up to zero.</v>
      </c>
      <c r="H12" s="46" t="str">
        <v>A positive position means the roommate should receive money. A negative position means the roommate owes money. All positions should add up to zero.</v>
      </c>
    </row>
    <row r="13">
      <c r="A13" s="46" t="str">
        <v>A positive position means the roommate should receive money. A negative position means the roommate owes money. All positions should add up to zero.</v>
      </c>
      <c r="B13" s="46" t="str">
        <v>A positive position means the roommate should receive money. A negative position means the roommate owes money. All positions should add up to zero.</v>
      </c>
      <c r="C13" s="46" t="str">
        <v>A positive position means the roommate should receive money. A negative position means the roommate owes money. All positions should add up to zero.</v>
      </c>
      <c r="D13" s="46" t="str">
        <v>A positive position means the roommate should receive money. A negative position means the roommate owes money. All positions should add up to zero.</v>
      </c>
      <c r="E13" s="46" t="str">
        <v>A positive position means the roommate should receive money. A negative position means the roommate owes money. All positions should add up to zero.</v>
      </c>
      <c r="F13" s="46" t="str">
        <v>A positive position means the roommate should receive money. A negative position means the roommate owes money. All positions should add up to zero.</v>
      </c>
      <c r="G13" s="46" t="str">
        <v>A positive position means the roommate should receive money. A negative position means the roommate owes money. All positions should add up to zero.</v>
      </c>
      <c r="H13" s="46" t="str">
        <v>A positive position means the roommate should receive money. A negative position means the roommate owes money. All positions should add up to zero.</v>
      </c>
    </row>
    <row r="15">
      <c r="A15" s="11" t="str">
        <v>Privacy</v>
      </c>
      <c r="B15" s="11" t="str">
        <v>Privacy</v>
      </c>
      <c r="C15" s="11" t="str">
        <v>Privacy</v>
      </c>
      <c r="D15" s="11" t="str">
        <v>Privacy</v>
      </c>
      <c r="E15" s="11" t="str">
        <v>Privacy</v>
      </c>
      <c r="F15" s="11" t="str">
        <v>Privacy</v>
      </c>
      <c r="G15" s="11" t="str">
        <v>Privacy</v>
      </c>
      <c r="H15" s="11" t="str">
        <v>Privacy</v>
      </c>
    </row>
    <row r="16">
      <c r="A16" s="46" t="str">
        <v>Information entered in this workbook stays in the file unless you choose to upload or share it elsewhere.</v>
      </c>
      <c r="B16" s="46" t="str">
        <v>Information entered in this workbook stays in the file unless you choose to upload or share it elsewhere.</v>
      </c>
      <c r="C16" s="46" t="str">
        <v>Information entered in this workbook stays in the file unless you choose to upload or share it elsewhere.</v>
      </c>
      <c r="D16" s="46" t="str">
        <v>Information entered in this workbook stays in the file unless you choose to upload or share it elsewhere.</v>
      </c>
      <c r="E16" s="46" t="str">
        <v>Information entered in this workbook stays in the file unless you choose to upload or share it elsewhere.</v>
      </c>
      <c r="F16" s="46" t="str">
        <v>Information entered in this workbook stays in the file unless you choose to upload or share it elsewhere.</v>
      </c>
      <c r="G16" s="46" t="str">
        <v>Information entered in this workbook stays in the file unless you choose to upload or share it elsewhere.</v>
      </c>
      <c r="H16" s="46" t="str">
        <v>Information entered in this workbook stays in the file unless you choose to upload or share it elsewhere.</v>
      </c>
    </row>
    <row r="17">
      <c r="A17" s="46" t="str">
        <v>Information entered in this workbook stays in the file unless you choose to upload or share it elsewhere.</v>
      </c>
      <c r="B17" s="46" t="str">
        <v>Information entered in this workbook stays in the file unless you choose to upload or share it elsewhere.</v>
      </c>
      <c r="C17" s="46" t="str">
        <v>Information entered in this workbook stays in the file unless you choose to upload or share it elsewhere.</v>
      </c>
      <c r="D17" s="46" t="str">
        <v>Information entered in this workbook stays in the file unless you choose to upload or share it elsewhere.</v>
      </c>
      <c r="E17" s="46" t="str">
        <v>Information entered in this workbook stays in the file unless you choose to upload or share it elsewhere.</v>
      </c>
      <c r="F17" s="46" t="str">
        <v>Information entered in this workbook stays in the file unless you choose to upload or share it elsewhere.</v>
      </c>
      <c r="G17" s="46" t="str">
        <v>Information entered in this workbook stays in the file unless you choose to upload or share it elsewhere.</v>
      </c>
      <c r="H17" s="46" t="str">
        <v>Information entered in this workbook stays in the file unless you choose to upload or share it elsewhere.</v>
      </c>
    </row>
    <row r="19">
      <c r="A19" s="11" t="str">
        <v>Boundary</v>
      </c>
      <c r="B19" s="11" t="str">
        <v>Boundary</v>
      </c>
      <c r="C19" s="11" t="str">
        <v>Boundary</v>
      </c>
      <c r="D19" s="11" t="str">
        <v>Boundary</v>
      </c>
      <c r="E19" s="11" t="str">
        <v>Boundary</v>
      </c>
      <c r="F19" s="11" t="str">
        <v>Boundary</v>
      </c>
      <c r="G19" s="11" t="str">
        <v>Boundary</v>
      </c>
      <c r="H19" s="11" t="str">
        <v>Boundary</v>
      </c>
    </row>
    <row r="20">
      <c r="A20" s="46" t="str">
        <v>This workbook records costs and shares the roommates already understand and accept. It does not decide fair rent, create or prove a legal debt, process payments, collect money, or replace a lease or roommate agreement.</v>
      </c>
      <c r="B20" s="46" t="str">
        <v>This workbook records costs and shares the roommates already understand and accept. It does not decide fair rent, create or prove a legal debt, process payments, collect money, or replace a lease or roommate agreement.</v>
      </c>
      <c r="C20" s="46" t="str">
        <v>This workbook records costs and shares the roommates already understand and accept. It does not decide fair rent, create or prove a legal debt, process payments, collect money, or replace a lease or roommate agreement.</v>
      </c>
      <c r="D20" s="46" t="str">
        <v>This workbook records costs and shares the roommates already understand and accept. It does not decide fair rent, create or prove a legal debt, process payments, collect money, or replace a lease or roommate agreement.</v>
      </c>
      <c r="E20" s="46" t="str">
        <v>This workbook records costs and shares the roommates already understand and accept. It does not decide fair rent, create or prove a legal debt, process payments, collect money, or replace a lease or roommate agreement.</v>
      </c>
      <c r="F20" s="46" t="str">
        <v>This workbook records costs and shares the roommates already understand and accept. It does not decide fair rent, create or prove a legal debt, process payments, collect money, or replace a lease or roommate agreement.</v>
      </c>
      <c r="G20" s="46" t="str">
        <v>This workbook records costs and shares the roommates already understand and accept. It does not decide fair rent, create or prove a legal debt, process payments, collect money, or replace a lease or roommate agreement.</v>
      </c>
      <c r="H20" s="46" t="str">
        <v>This workbook records costs and shares the roommates already understand and accept. It does not decide fair rent, create or prove a legal debt, process payments, collect money, or replace a lease or roommate agreement.</v>
      </c>
    </row>
    <row r="21">
      <c r="A21" s="46" t="str">
        <v>This workbook records costs and shares the roommates already understand and accept. It does not decide fair rent, create or prove a legal debt, process payments, collect money, or replace a lease or roommate agreement.</v>
      </c>
      <c r="B21" s="46" t="str">
        <v>This workbook records costs and shares the roommates already understand and accept. It does not decide fair rent, create or prove a legal debt, process payments, collect money, or replace a lease or roommate agreement.</v>
      </c>
      <c r="C21" s="46" t="str">
        <v>This workbook records costs and shares the roommates already understand and accept. It does not decide fair rent, create or prove a legal debt, process payments, collect money, or replace a lease or roommate agreement.</v>
      </c>
      <c r="D21" s="46" t="str">
        <v>This workbook records costs and shares the roommates already understand and accept. It does not decide fair rent, create or prove a legal debt, process payments, collect money, or replace a lease or roommate agreement.</v>
      </c>
      <c r="E21" s="46" t="str">
        <v>This workbook records costs and shares the roommates already understand and accept. It does not decide fair rent, create or prove a legal debt, process payments, collect money, or replace a lease or roommate agreement.</v>
      </c>
      <c r="F21" s="46" t="str">
        <v>This workbook records costs and shares the roommates already understand and accept. It does not decide fair rent, create or prove a legal debt, process payments, collect money, or replace a lease or roommate agreement.</v>
      </c>
      <c r="G21" s="46" t="str">
        <v>This workbook records costs and shares the roommates already understand and accept. It does not decide fair rent, create or prove a legal debt, process payments, collect money, or replace a lease or roommate agreement.</v>
      </c>
      <c r="H21" s="46" t="str">
        <v>This workbook records costs and shares the roommates already understand and accept. It does not decide fair rent, create or prove a legal debt, process payments, collect money, or replace a lease or roommate agreement.</v>
      </c>
    </row>
    <row r="22">
      <c r="A22" s="46" t="str">
        <v>This workbook records costs and shares the roommates already understand and accept. It does not decide fair rent, create or prove a legal debt, process payments, collect money, or replace a lease or roommate agreement.</v>
      </c>
      <c r="B22" s="46" t="str">
        <v>This workbook records costs and shares the roommates already understand and accept. It does not decide fair rent, create or prove a legal debt, process payments, collect money, or replace a lease or roommate agreement.</v>
      </c>
      <c r="C22" s="46" t="str">
        <v>This workbook records costs and shares the roommates already understand and accept. It does not decide fair rent, create or prove a legal debt, process payments, collect money, or replace a lease or roommate agreement.</v>
      </c>
      <c r="D22" s="46" t="str">
        <v>This workbook records costs and shares the roommates already understand and accept. It does not decide fair rent, create or prove a legal debt, process payments, collect money, or replace a lease or roommate agreement.</v>
      </c>
      <c r="E22" s="46" t="str">
        <v>This workbook records costs and shares the roommates already understand and accept. It does not decide fair rent, create or prove a legal debt, process payments, collect money, or replace a lease or roommate agreement.</v>
      </c>
      <c r="F22" s="46" t="str">
        <v>This workbook records costs and shares the roommates already understand and accept. It does not decide fair rent, create or prove a legal debt, process payments, collect money, or replace a lease or roommate agreement.</v>
      </c>
      <c r="G22" s="46" t="str">
        <v>This workbook records costs and shares the roommates already understand and accept. It does not decide fair rent, create or prove a legal debt, process payments, collect money, or replace a lease or roommate agreement.</v>
      </c>
      <c r="H22" s="46" t="str">
        <v>This workbook records costs and shares the roommates already understand and accept. It does not decide fair rent, create or prove a legal debt, process payments, collect money, or replace a lease or roommate agreement.</v>
      </c>
    </row>
  </sheetData>
  <mergeCells>
    <mergeCell ref="A1:H1"/>
    <mergeCell ref="A2:H2"/>
    <mergeCell ref="A4:H4"/>
    <mergeCell ref="B5:H5"/>
    <mergeCell ref="B6:H6"/>
    <mergeCell ref="B7:H7"/>
    <mergeCell ref="B8:H8"/>
    <mergeCell ref="B9:H9"/>
    <mergeCell ref="A11:H11"/>
    <mergeCell ref="A12:H13"/>
    <mergeCell ref="A15:H15"/>
    <mergeCell ref="A16:H17"/>
    <mergeCell ref="A19:H19"/>
    <mergeCell ref="A20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>
      <pane ySplit="8" topLeftCell="A9" activePane="bottomLeft" state="frozen"/>
    </sheetView>
  </sheetViews>
  <sheetFormatPr defaultRowHeight="15"/>
  <cols>
    <col min="1" max="1" width="30" hidden="0" customWidth="1"/>
    <col min="2" max="2" width="24" hidden="0" customWidth="1"/>
    <col min="3" max="3" width="20" hidden="0" customWidth="1"/>
    <col min="4" max="4" width="16" hidden="0" customWidth="1"/>
    <col min="5" max="5" width="16" hidden="0" customWidth="1"/>
    <col min="6" max="6" width="16" hidden="0" customWidth="1"/>
  </cols>
  <sheetData>
    <row r="1" ht="34" customHeight="1">
      <c r="A1" s="4" t="str">
        <v>Household setup</v>
      </c>
      <c r="B1" s="4" t="str">
        <v>Household setup</v>
      </c>
      <c r="C1" s="4" t="str">
        <v>Household setup</v>
      </c>
      <c r="D1" s="4" t="str">
        <v>Household setup</v>
      </c>
      <c r="E1" s="4" t="str">
        <v>Household setup</v>
      </c>
      <c r="F1" s="4" t="str">
        <v>Household setup</v>
      </c>
    </row>
    <row r="2" ht="30" customHeight="1">
      <c r="A2" s="8" t="str">
        <v>Enter at least two and no more than six unique roommate names. Use one currency for the entire workbook.</v>
      </c>
      <c r="B2" s="8" t="str">
        <v>Enter at least two and no more than six unique roommate names. Use one currency for the entire workbook.</v>
      </c>
      <c r="C2" s="8" t="str">
        <v>Enter at least two and no more than six unique roommate names. Use one currency for the entire workbook.</v>
      </c>
      <c r="D2" s="8" t="str">
        <v>Enter at least two and no more than six unique roommate names. Use one currency for the entire workbook.</v>
      </c>
      <c r="E2" s="8" t="str">
        <v>Enter at least two and no more than six unique roommate names. Use one currency for the entire workbook.</v>
      </c>
      <c r="F2" s="8" t="str">
        <v>Enter at least two and no more than six unique roommate names. Use one currency for the entire workbook.</v>
      </c>
    </row>
    <row r="4">
      <c r="A4" s="58" t="str">
        <v>Household name (optional)</v>
      </c>
      <c r="B4" s="59"/>
      <c r="C4" s="60"/>
      <c r="D4" s="61"/>
    </row>
    <row r="5">
      <c r="A5" s="58" t="str">
        <v>Period</v>
      </c>
      <c r="B5" s="62"/>
      <c r="C5" s="16"/>
      <c r="D5" s="63"/>
    </row>
    <row r="6">
      <c r="A6" s="58" t="str">
        <v>Currency</v>
      </c>
      <c r="B6" s="64"/>
      <c r="C6" s="65"/>
      <c r="D6" s="66"/>
    </row>
    <row r="8" ht="34" customHeight="1">
      <c r="A8" s="51" t="str">
        <v>Roommate</v>
      </c>
      <c r="B8" s="51" t="str">
        <v>Name</v>
      </c>
      <c r="C8" s="51" t="str">
        <v>Opening position</v>
      </c>
    </row>
    <row r="9">
      <c r="A9" s="56" t="str">
        <v>Roommate 1 name</v>
      </c>
      <c r="B9" s="67"/>
      <c r="C9" s="69" t="n">
        <v>0</v>
      </c>
    </row>
    <row r="10">
      <c r="A10" s="57" t="str">
        <v>Roommate 2 name</v>
      </c>
      <c r="B10" s="68"/>
      <c r="C10" s="70" t="n">
        <v>0</v>
      </c>
    </row>
    <row r="11">
      <c r="A11" s="57" t="str">
        <v>Roommate 3 name</v>
      </c>
      <c r="B11" s="68"/>
      <c r="C11" s="70" t="n">
        <v>0</v>
      </c>
    </row>
    <row r="12">
      <c r="A12" s="57" t="str">
        <v>Roommate 4 name</v>
      </c>
      <c r="B12" s="68"/>
      <c r="C12" s="70" t="n">
        <v>0</v>
      </c>
    </row>
    <row r="13">
      <c r="A13" s="57" t="str">
        <v>Roommate 5 name</v>
      </c>
      <c r="B13" s="68"/>
      <c r="C13" s="70" t="n">
        <v>0</v>
      </c>
    </row>
    <row r="14">
      <c r="A14" s="57" t="str">
        <v>Roommate 6 name</v>
      </c>
      <c r="B14" s="68"/>
      <c r="C14" s="70" t="n">
        <v>0</v>
      </c>
    </row>
    <row r="16">
      <c r="A16" t="str">
        <v>Opening position total</v>
      </c>
      <c r="B16"/>
      <c r="C16" s="71" t="n">
        <f>SUM(C9:C14)</f>
        <v>0</v>
      </c>
    </row>
    <row r="17">
      <c r="A17" s="75" t="str">
        <f>IF(COUNTIF(B9:B14,"&lt;&gt;")&lt;2,"Add at least two roommate names.",IF(OR(AND(B9&lt;&gt;"",COUNTIF($B$9:$B$14,B9)&gt;1),AND(B10&lt;&gt;"",COUNTIF($B$9:$B$14,B10)&gt;1),AND(B11&lt;&gt;"",COUNTIF($B$9:$B$14,B11)&gt;1),AND(B12&lt;&gt;"",COUNTIF($B$9:$B$14,B12)&gt;1),AND(B13&lt;&gt;"",COUNTIF($B$9:$B$14,B13)&gt;1),AND(B14&lt;&gt;"",COUNTIF($B$9:$B$14,B14)&gt;1)),"Roommate names must be unique.",IF(ABS(C16)&gt;0.01,"Opening positions do not balance. Check that the total is 0.00.","Ready: opening positions balance to 0.00.")))</f>
        <v>Add at least two roommate names.</v>
      </c>
      <c r="B17" s="75"/>
      <c r="C17" s="75"/>
      <c r="D17" s="75"/>
      <c r="E17" s="75"/>
      <c r="F17" s="75"/>
    </row>
    <row r="18">
      <c r="A18" s="75"/>
      <c r="B18" s="75"/>
      <c r="C18" s="75"/>
      <c r="D18" s="75"/>
      <c r="E18" s="75"/>
      <c r="F18" s="75"/>
    </row>
    <row r="20">
      <c r="A20" s="77" t="str">
        <v>Use a positive opening position when a roommate should receive money and a negative position when they owe money.</v>
      </c>
      <c r="B20" s="77" t="str">
        <v>Use a positive opening position when a roommate should receive money and a negative position when they owe money.</v>
      </c>
      <c r="C20" s="77" t="str">
        <v>Use a positive opening position when a roommate should receive money and a negative position when they owe money.</v>
      </c>
      <c r="D20" s="77" t="str">
        <v>Use a positive opening position when a roommate should receive money and a negative position when they owe money.</v>
      </c>
      <c r="E20" s="77" t="str">
        <v>Use a positive opening position when a roommate should receive money and a negative position when they owe money.</v>
      </c>
      <c r="F20" s="77" t="str">
        <v>Use a positive opening position when a roommate should receive money and a negative position when they owe money.</v>
      </c>
    </row>
    <row r="21">
      <c r="A21" s="77" t="str">
        <v>Opening positions should come from one previously verified closing summary and must add up to zero.</v>
      </c>
      <c r="B21" s="77" t="str">
        <v>Opening positions should come from one previously verified closing summary and must add up to zero.</v>
      </c>
      <c r="C21" s="77" t="str">
        <v>Opening positions should come from one previously verified closing summary and must add up to zero.</v>
      </c>
      <c r="D21" s="77" t="str">
        <v>Opening positions should come from one previously verified closing summary and must add up to zero.</v>
      </c>
      <c r="E21" s="77" t="str">
        <v>Opening positions should come from one previously verified closing summary and must add up to zero.</v>
      </c>
      <c r="F21" s="77" t="str">
        <v>Opening positions should come from one previously verified closing summary and must add up to zero.</v>
      </c>
    </row>
    <row r="22">
      <c r="A22" s="77" t="str">
        <v>Opening positions should come from one previously verified closing summary and must add up to zero.</v>
      </c>
      <c r="B22" s="77" t="str">
        <v>Opening positions should come from one previously verified closing summary and must add up to zero.</v>
      </c>
      <c r="C22" s="77" t="str">
        <v>Opening positions should come from one previously verified closing summary and must add up to zero.</v>
      </c>
      <c r="D22" s="77" t="str">
        <v>Opening positions should come from one previously verified closing summary and must add up to zero.</v>
      </c>
      <c r="E22" s="77" t="str">
        <v>Opening positions should come from one previously verified closing summary and must add up to zero.</v>
      </c>
      <c r="F22" s="77" t="str">
        <v>Opening positions should come from one previously verified closing summary and must add up to zero.</v>
      </c>
    </row>
  </sheetData>
  <mergeCells>
    <mergeCell ref="A1:F1"/>
    <mergeCell ref="A2:F2"/>
    <mergeCell ref="B4:D4"/>
    <mergeCell ref="B5:D5"/>
    <mergeCell ref="B6:D6"/>
    <mergeCell ref="A17:F18"/>
    <mergeCell ref="A20:F20"/>
    <mergeCell ref="A21:F22"/>
  </mergeCells>
  <conditionalFormatting sqref="A17:F18">
    <cfRule type="containsText" dxfId="0" priority="1" operator="containsText" text="Ready"/>
    <cfRule type="notContainsText" dxfId="1" priority="2" text="Ready"/>
  </conditionalFormatting>
  <dataValidations count="1">
    <dataValidation type="list" sqref="B6">
      <formula1>CurrenciesList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4" topLeftCell="A5" activePane="bottomLeft" state="frozen"/>
    </sheetView>
  </sheetViews>
  <sheetFormatPr defaultRowHeight="15"/>
  <cols>
    <col min="1" max="1" width="13" hidden="0" customWidth="1"/>
    <col min="2" max="2" width="24" hidden="0" customWidth="1"/>
    <col min="3" max="3" width="22" hidden="0" customWidth="1"/>
    <col min="4" max="4" width="15" hidden="0" customWidth="1"/>
    <col min="5" max="5" width="19" hidden="0" customWidth="1"/>
    <col min="6" max="6" width="31" hidden="0" customWidth="1"/>
    <col min="7" max="7" width="15" hidden="0" customWidth="1"/>
    <col min="8" max="8" width="15" hidden="0" customWidth="1"/>
    <col min="9" max="9" width="15" hidden="0" customWidth="1"/>
    <col min="10" max="10" width="15" hidden="0" customWidth="1"/>
    <col min="11" max="11" width="15" hidden="0" customWidth="1"/>
    <col min="12" max="12" width="15" hidden="0" customWidth="1"/>
    <col min="13" max="13" width="16" hidden="0" customWidth="1"/>
    <col min="14" max="14" width="16" hidden="0" customWidth="1"/>
    <col min="15" max="15" width="16" hidden="0" customWidth="1"/>
    <col min="16" max="16" width="16" hidden="0" customWidth="1"/>
    <col min="17" max="17" width="16" hidden="0" customWidth="1"/>
    <col min="18" max="18" width="16" hidden="0" customWidth="1"/>
    <col min="19" max="19" width="30" hidden="0" customWidth="1"/>
    <col min="20" max="20" width="16" hidden="0" customWidth="1"/>
    <col min="21" max="21" width="16" hidden="0" customWidth="1"/>
    <col min="22" max="22" width="16" hidden="0" customWidth="1"/>
    <col min="23" max="23" width="16" hidden="0" customWidth="1"/>
    <col min="24" max="24" width="16" hidden="0" customWidth="1"/>
    <col min="25" max="25" width="16" hidden="0" customWidth="1"/>
    <col min="26" max="26" width="43" hidden="0" customWidth="1"/>
  </cols>
  <sheetData>
    <row r="1" ht="34" customHeight="1">
      <c r="A1" s="4" t="str">
        <v>Shared expenses</v>
      </c>
      <c r="B1" s="4" t="str">
        <v>Shared expenses</v>
      </c>
      <c r="C1" s="4" t="str">
        <v>Shared expenses</v>
      </c>
      <c r="D1" s="4" t="str">
        <v>Shared expenses</v>
      </c>
      <c r="E1" s="4" t="str">
        <v>Shared expenses</v>
      </c>
      <c r="F1" s="4" t="str">
        <v>Shared expenses</v>
      </c>
      <c r="G1" s="4" t="str">
        <v>Shared expenses</v>
      </c>
      <c r="H1" s="4" t="str">
        <v>Shared expenses</v>
      </c>
      <c r="I1" s="4" t="str">
        <v>Shared expenses</v>
      </c>
      <c r="J1" s="4" t="str">
        <v>Shared expenses</v>
      </c>
      <c r="K1" s="4" t="str">
        <v>Shared expenses</v>
      </c>
      <c r="L1" s="4" t="str">
        <v>Shared expenses</v>
      </c>
      <c r="M1" s="4" t="str">
        <v>Shared expenses</v>
      </c>
      <c r="N1" s="4" t="str">
        <v>Shared expenses</v>
      </c>
      <c r="O1" s="4" t="str">
        <v>Shared expenses</v>
      </c>
      <c r="P1" s="4" t="str">
        <v>Shared expenses</v>
      </c>
      <c r="Q1" s="4" t="str">
        <v>Shared expenses</v>
      </c>
      <c r="R1" s="4" t="str">
        <v>Shared expenses</v>
      </c>
      <c r="S1" s="4" t="str">
        <v>Shared expenses</v>
      </c>
      <c r="T1" s="4" t="str">
        <v>Shared expenses</v>
      </c>
      <c r="U1" s="4" t="str">
        <v>Shared expenses</v>
      </c>
      <c r="V1" s="4" t="str">
        <v>Shared expenses</v>
      </c>
      <c r="W1" s="4" t="str">
        <v>Shared expenses</v>
      </c>
      <c r="X1" s="4" t="str">
        <v>Shared expenses</v>
      </c>
      <c r="Y1" s="4" t="str">
        <v>Shared expenses</v>
      </c>
      <c r="Z1" s="4" t="str">
        <v>Shared expenses</v>
      </c>
    </row>
    <row r="2" ht="30" customHeight="1">
      <c r="A2" s="8" t="str">
        <v>Record each shared cost once. Use equal shares only for the included roommates, or enter custom shares that the household already agreed to.</v>
      </c>
      <c r="B2" s="8" t="str">
        <v>Record each shared cost once. Use equal shares only for the included roommates, or enter custom shares that the household already agreed to.</v>
      </c>
      <c r="C2" s="8" t="str">
        <v>Record each shared cost once. Use equal shares only for the included roommates, or enter custom shares that the household already agreed to.</v>
      </c>
      <c r="D2" s="8" t="str">
        <v>Record each shared cost once. Use equal shares only for the included roommates, or enter custom shares that the household already agreed to.</v>
      </c>
      <c r="E2" s="8" t="str">
        <v>Record each shared cost once. Use equal shares only for the included roommates, or enter custom shares that the household already agreed to.</v>
      </c>
      <c r="F2" s="8" t="str">
        <v>Record each shared cost once. Use equal shares only for the included roommates, or enter custom shares that the household already agreed to.</v>
      </c>
      <c r="G2" s="8" t="str">
        <v>Record each shared cost once. Use equal shares only for the included roommates, or enter custom shares that the household already agreed to.</v>
      </c>
      <c r="H2" s="8" t="str">
        <v>Record each shared cost once. Use equal shares only for the included roommates, or enter custom shares that the household already agreed to.</v>
      </c>
      <c r="I2" s="8" t="str">
        <v>Record each shared cost once. Use equal shares only for the included roommates, or enter custom shares that the household already agreed to.</v>
      </c>
      <c r="J2" s="8" t="str">
        <v>Record each shared cost once. Use equal shares only for the included roommates, or enter custom shares that the household already agreed to.</v>
      </c>
      <c r="K2" s="8" t="str">
        <v>Record each shared cost once. Use equal shares only for the included roommates, or enter custom shares that the household already agreed to.</v>
      </c>
      <c r="L2" s="8" t="str">
        <v>Record each shared cost once. Use equal shares only for the included roommates, or enter custom shares that the household already agreed to.</v>
      </c>
      <c r="M2" s="8" t="str">
        <v>Record each shared cost once. Use equal shares only for the included roommates, or enter custom shares that the household already agreed to.</v>
      </c>
      <c r="N2" s="8" t="str">
        <v>Record each shared cost once. Use equal shares only for the included roommates, or enter custom shares that the household already agreed to.</v>
      </c>
      <c r="O2" s="8" t="str">
        <v>Record each shared cost once. Use equal shares only for the included roommates, or enter custom shares that the household already agreed to.</v>
      </c>
      <c r="P2" s="8" t="str">
        <v>Record each shared cost once. Use equal shares only for the included roommates, or enter custom shares that the household already agreed to.</v>
      </c>
      <c r="Q2" s="8" t="str">
        <v>Record each shared cost once. Use equal shares only for the included roommates, or enter custom shares that the household already agreed to.</v>
      </c>
      <c r="R2" s="8" t="str">
        <v>Record each shared cost once. Use equal shares only for the included roommates, or enter custom shares that the household already agreed to.</v>
      </c>
      <c r="S2" s="8" t="str">
        <v>Record each shared cost once. Use equal shares only for the included roommates, or enter custom shares that the household already agreed to.</v>
      </c>
      <c r="T2" s="8" t="str">
        <v>Record each shared cost once. Use equal shares only for the included roommates, or enter custom shares that the household already agreed to.</v>
      </c>
      <c r="U2" s="8" t="str">
        <v>Record each shared cost once. Use equal shares only for the included roommates, or enter custom shares that the household already agreed to.</v>
      </c>
      <c r="V2" s="8" t="str">
        <v>Record each shared cost once. Use equal shares only for the included roommates, or enter custom shares that the household already agreed to.</v>
      </c>
      <c r="W2" s="8" t="str">
        <v>Record each shared cost once. Use equal shares only for the included roommates, or enter custom shares that the household already agreed to.</v>
      </c>
      <c r="X2" s="8" t="str">
        <v>Record each shared cost once. Use equal shares only for the included roommates, or enter custom shares that the household already agreed to.</v>
      </c>
      <c r="Y2" s="8" t="str">
        <v>Record each shared cost once. Use equal shares only for the included roommates, or enter custom shares that the household already agreed to.</v>
      </c>
      <c r="Z2" s="8" t="str">
        <v>Record each shared cost once. Use equal shares only for the included roommates, or enter custom shares that the household already agreed to.</v>
      </c>
    </row>
    <row r="3">
      <c r="A3" s="79" t="str">
        <v>Expense inputs</v>
      </c>
      <c r="B3" s="79"/>
      <c r="C3" s="79"/>
      <c r="D3" s="79"/>
      <c r="E3" s="79"/>
      <c r="F3" s="79"/>
      <c r="G3" s="79" t="str">
        <v>Included?</v>
      </c>
      <c r="H3" s="79"/>
      <c r="I3" s="79"/>
      <c r="J3" s="79"/>
      <c r="K3" s="79"/>
      <c r="L3" s="79"/>
      <c r="M3" s="79" t="str">
        <v>Custom agreed shares</v>
      </c>
      <c r="N3" s="79"/>
      <c r="O3" s="79"/>
      <c r="P3" s="79"/>
      <c r="Q3" s="79"/>
      <c r="R3" s="79"/>
      <c r="S3" s="79" t="str">
        <v>Notes</v>
      </c>
      <c r="T3" s="79" t="str">
        <v>Calculated shares</v>
      </c>
      <c r="U3" s="79"/>
      <c r="V3" s="79"/>
      <c r="W3" s="79"/>
      <c r="X3" s="79"/>
      <c r="Y3" s="79"/>
      <c r="Z3" s="79" t="str">
        <v>Check</v>
      </c>
    </row>
    <row r="4" ht="34" customHeight="1">
      <c r="A4" s="51" t="str">
        <v>Date</v>
      </c>
      <c r="B4" s="51" t="str">
        <v>Expense</v>
      </c>
      <c r="C4" s="51" t="str">
        <v>Category</v>
      </c>
      <c r="D4" s="51" t="str">
        <v>Amount</v>
      </c>
      <c r="E4" s="51" t="str">
        <v>Paid by</v>
      </c>
      <c r="F4" s="51" t="str">
        <v>Split method</v>
      </c>
      <c r="G4" s="51" t="str">
        <f>IF('Setup'!B9="","Roommate 1",'Setup'!B9)</f>
        <v>Roommate 1</v>
      </c>
      <c r="H4" s="51" t="str">
        <f>IF('Setup'!B10="","Roommate 2",'Setup'!B10)</f>
        <v>Roommate 2</v>
      </c>
      <c r="I4" s="51" t="str">
        <f>IF('Setup'!B11="","Roommate 3",'Setup'!B11)</f>
        <v>Roommate 3</v>
      </c>
      <c r="J4" s="51" t="str">
        <f>IF('Setup'!B12="","Roommate 4",'Setup'!B12)</f>
        <v>Roommate 4</v>
      </c>
      <c r="K4" s="51" t="str">
        <f>IF('Setup'!B13="","Roommate 5",'Setup'!B13)</f>
        <v>Roommate 5</v>
      </c>
      <c r="L4" s="51" t="str">
        <f>IF('Setup'!B14="","Roommate 6",'Setup'!B14)</f>
        <v>Roommate 6</v>
      </c>
      <c r="M4" s="51" t="str">
        <f>IF('Setup'!B9="","Roommate 1",'Setup'!B9)</f>
        <v>Roommate 1</v>
      </c>
      <c r="N4" s="51" t="str">
        <f>IF('Setup'!B10="","Roommate 2",'Setup'!B10)</f>
        <v>Roommate 2</v>
      </c>
      <c r="O4" s="51" t="str">
        <f>IF('Setup'!B11="","Roommate 3",'Setup'!B11)</f>
        <v>Roommate 3</v>
      </c>
      <c r="P4" s="51" t="str">
        <f>IF('Setup'!B12="","Roommate 4",'Setup'!B12)</f>
        <v>Roommate 4</v>
      </c>
      <c r="Q4" s="51" t="str">
        <f>IF('Setup'!B13="","Roommate 5",'Setup'!B13)</f>
        <v>Roommate 5</v>
      </c>
      <c r="R4" s="51" t="str">
        <f>IF('Setup'!B14="","Roommate 6",'Setup'!B14)</f>
        <v>Roommate 6</v>
      </c>
      <c r="S4" s="51" t="str">
        <v>Notes</v>
      </c>
      <c r="T4" s="51" t="str">
        <f>IF('Setup'!B9="","Roommate 1",'Setup'!B9)</f>
        <v>Roommate 1</v>
      </c>
      <c r="U4" s="51" t="str">
        <f>IF('Setup'!B10="","Roommate 2",'Setup'!B10)</f>
        <v>Roommate 2</v>
      </c>
      <c r="V4" s="51" t="str">
        <f>IF('Setup'!B11="","Roommate 3",'Setup'!B11)</f>
        <v>Roommate 3</v>
      </c>
      <c r="W4" s="51" t="str">
        <f>IF('Setup'!B12="","Roommate 4",'Setup'!B12)</f>
        <v>Roommate 4</v>
      </c>
      <c r="X4" s="51" t="str">
        <f>IF('Setup'!B13="","Roommate 5",'Setup'!B13)</f>
        <v>Roommate 5</v>
      </c>
      <c r="Y4" s="51" t="str">
        <f>IF('Setup'!B14="","Roommate 6",'Setup'!B14)</f>
        <v>Roommate 6</v>
      </c>
      <c r="Z4" s="51" t="str">
        <v>Share check</v>
      </c>
    </row>
    <row r="5">
      <c r="A5" s="82"/>
      <c r="B5" s="56"/>
      <c r="C5" s="56"/>
      <c r="D5" s="84"/>
      <c r="E5" s="56"/>
      <c r="F5" s="56"/>
      <c r="G5" s="56"/>
      <c r="H5" s="56"/>
      <c r="I5" s="56"/>
      <c r="J5" s="56"/>
      <c r="K5" s="56"/>
      <c r="L5" s="56"/>
      <c r="M5" s="84"/>
      <c r="N5" s="84"/>
      <c r="O5" s="84"/>
      <c r="P5" s="84"/>
      <c r="Q5" s="84"/>
      <c r="R5" s="84"/>
      <c r="S5" s="56"/>
      <c r="T5" s="86" t="str">
        <f>IF(COUNTIF($A5:$S5,"&lt;&gt;")=0,"",IF($F5="Equal among included roommates",IF(G5&lt;&gt;"Yes",0,IF(COUNTIF($H5:$L5,"Yes")=0,$D5-0,ROUND($D5/COUNTIF($G5:$L5,"Yes"),2))),IF($F5="Custom agreed shares",IF(G5="Yes",M5,0),"")))</f>
      </c>
      <c r="U5" s="86" t="str">
        <f>IF(COUNTIF($A5:$S5,"&lt;&gt;")=0,"",IF($F5="Equal among included roommates",IF(H5&lt;&gt;"Yes",0,IF(COUNTIF($I5:$L5,"Yes")=0,$D5-SUM($T5:T5),ROUND($D5/COUNTIF($G5:$L5,"Yes"),2))),IF($F5="Custom agreed shares",IF(H5="Yes",N5,0),"")))</f>
      </c>
      <c r="V5" s="86" t="str">
        <f>IF(COUNTIF($A5:$S5,"&lt;&gt;")=0,"",IF($F5="Equal among included roommates",IF(I5&lt;&gt;"Yes",0,IF(COUNTIF($J5:$L5,"Yes")=0,$D5-SUM($T5:U5),ROUND($D5/COUNTIF($G5:$L5,"Yes"),2))),IF($F5="Custom agreed shares",IF(I5="Yes",O5,0),"")))</f>
      </c>
      <c r="W5" s="86" t="str">
        <f>IF(COUNTIF($A5:$S5,"&lt;&gt;")=0,"",IF($F5="Equal among included roommates",IF(J5&lt;&gt;"Yes",0,IF(COUNTIF($K5:$L5,"Yes")=0,$D5-SUM($T5:V5),ROUND($D5/COUNTIF($G5:$L5,"Yes"),2))),IF($F5="Custom agreed shares",IF(J5="Yes",P5,0),"")))</f>
      </c>
      <c r="X5" s="86" t="str">
        <f>IF(COUNTIF($A5:$S5,"&lt;&gt;")=0,"",IF($F5="Equal among included roommates",IF(K5&lt;&gt;"Yes",0,IF(COUNTIF($L5:$L5,"Yes")=0,$D5-SUM($T5:W5),ROUND($D5/COUNTIF($G5:$L5,"Yes"),2))),IF($F5="Custom agreed shares",IF(K5="Yes",Q5,0),"")))</f>
      </c>
      <c r="Y5" s="86" t="str">
        <f>IF(COUNTIF($A5:$S5,"&lt;&gt;")=0,"",IF($F5="Equal among included roommates",IF(L5&lt;&gt;"Yes",0,IF(0=0,$D5-SUM($T5:X5),ROUND($D5/COUNTIF($G5:$L5,"Yes"),2))),IF($F5="Custom agreed shares",IF(L5="Yes",R5,0),"")))</f>
      </c>
      <c r="Z5" s="80" t="str">
        <f>IF(COUNTIF($A5:$S5,"&lt;&gt;")=0,"",IF(OR($D5="",$D5&lt;=0),"Enter an amount greater than 0.",IF($E5="","Choose who paid.",IF(COUNTIF($G5:$L5,"Yes")=0,"Choose at least one included roommate.",IF($F5="Equal among included roommates","Ready",IF($F5="Custom agreed shares",IF(OR(AND(G5="Yes",M5=""),AND(H5="Yes",N5=""),AND(I5="Yes",O5=""),AND(J5="Yes",P5=""),AND(K5="Yes",Q5=""),AND(L5="Yes",R5="")),"Enter custom shares that add up to the expense amount.",IF(ABS(SUM($M5:$R5))&lt;0.005,"Enter custom shares that add up to the expense amount.",IF(SUM($M5:$R5)&lt;$D5-0.005,"Custom shares are short by "&amp;ROUND($D5-SUM($M5:$R5),2)&amp;".",IF(SUM($M5:$R5)&gt;$D5+0.005,"Custom shares are over by "&amp;ROUND(SUM($M5:$R5)-$D5,2)&amp;".","Ready")))),"Enter custom shares that add up to the expense amount."))))))</f>
      </c>
    </row>
    <row r="6">
      <c r="A6" s="83"/>
      <c r="B6" s="57"/>
      <c r="C6" s="57"/>
      <c r="D6" s="85"/>
      <c r="E6" s="57"/>
      <c r="F6" s="57"/>
      <c r="G6" s="57"/>
      <c r="H6" s="57"/>
      <c r="I6" s="57"/>
      <c r="J6" s="57"/>
      <c r="K6" s="57"/>
      <c r="L6" s="57"/>
      <c r="M6" s="85"/>
      <c r="N6" s="85"/>
      <c r="O6" s="85"/>
      <c r="P6" s="85"/>
      <c r="Q6" s="85"/>
      <c r="R6" s="85"/>
      <c r="S6" s="57"/>
      <c r="T6" s="87" t="str">
        <f>IF(COUNTIF($A6:$S6,"&lt;&gt;")=0,"",IF($F6="Equal among included roommates",IF(G6&lt;&gt;"Yes",0,IF(COUNTIF($H6:$L6,"Yes")=0,$D6-0,ROUND($D6/COUNTIF($G6:$L6,"Yes"),2))),IF($F6="Custom agreed shares",IF(G6="Yes",M6,0),"")))</f>
      </c>
      <c r="U6" s="87" t="str">
        <f>IF(COUNTIF($A6:$S6,"&lt;&gt;")=0,"",IF($F6="Equal among included roommates",IF(H6&lt;&gt;"Yes",0,IF(COUNTIF($I6:$L6,"Yes")=0,$D6-SUM($T6:T6),ROUND($D6/COUNTIF($G6:$L6,"Yes"),2))),IF($F6="Custom agreed shares",IF(H6="Yes",N6,0),"")))</f>
      </c>
      <c r="V6" s="87" t="str">
        <f>IF(COUNTIF($A6:$S6,"&lt;&gt;")=0,"",IF($F6="Equal among included roommates",IF(I6&lt;&gt;"Yes",0,IF(COUNTIF($J6:$L6,"Yes")=0,$D6-SUM($T6:U6),ROUND($D6/COUNTIF($G6:$L6,"Yes"),2))),IF($F6="Custom agreed shares",IF(I6="Yes",O6,0),"")))</f>
      </c>
      <c r="W6" s="87" t="str">
        <f>IF(COUNTIF($A6:$S6,"&lt;&gt;")=0,"",IF($F6="Equal among included roommates",IF(J6&lt;&gt;"Yes",0,IF(COUNTIF($K6:$L6,"Yes")=0,$D6-SUM($T6:V6),ROUND($D6/COUNTIF($G6:$L6,"Yes"),2))),IF($F6="Custom agreed shares",IF(J6="Yes",P6,0),"")))</f>
      </c>
      <c r="X6" s="87" t="str">
        <f>IF(COUNTIF($A6:$S6,"&lt;&gt;")=0,"",IF($F6="Equal among included roommates",IF(K6&lt;&gt;"Yes",0,IF(COUNTIF($L6:$L6,"Yes")=0,$D6-SUM($T6:W6),ROUND($D6/COUNTIF($G6:$L6,"Yes"),2))),IF($F6="Custom agreed shares",IF(K6="Yes",Q6,0),"")))</f>
      </c>
      <c r="Y6" s="87" t="str">
        <f>IF(COUNTIF($A6:$S6,"&lt;&gt;")=0,"",IF($F6="Equal among included roommates",IF(L6&lt;&gt;"Yes",0,IF(0=0,$D6-SUM($T6:X6),ROUND($D6/COUNTIF($G6:$L6,"Yes"),2))),IF($F6="Custom agreed shares",IF(L6="Yes",R6,0),"")))</f>
      </c>
      <c r="Z6" s="81" t="str">
        <f>IF(COUNTIF($A6:$S6,"&lt;&gt;")=0,"",IF(OR($D6="",$D6&lt;=0),"Enter an amount greater than 0.",IF($E6="","Choose who paid.",IF(COUNTIF($G6:$L6,"Yes")=0,"Choose at least one included roommate.",IF($F6="Equal among included roommates","Ready",IF($F6="Custom agreed shares",IF(OR(AND(G6="Yes",M6=""),AND(H6="Yes",N6=""),AND(I6="Yes",O6=""),AND(J6="Yes",P6=""),AND(K6="Yes",Q6=""),AND(L6="Yes",R6="")),"Enter custom shares that add up to the expense amount.",IF(ABS(SUM($M6:$R6))&lt;0.005,"Enter custom shares that add up to the expense amount.",IF(SUM($M6:$R6)&lt;$D6-0.005,"Custom shares are short by "&amp;ROUND($D6-SUM($M6:$R6),2)&amp;".",IF(SUM($M6:$R6)&gt;$D6+0.005,"Custom shares are over by "&amp;ROUND(SUM($M6:$R6)-$D6,2)&amp;".","Ready")))),"Enter custom shares that add up to the expense amount."))))))</f>
      </c>
    </row>
    <row r="7">
      <c r="A7" s="83"/>
      <c r="B7" s="57"/>
      <c r="C7" s="57"/>
      <c r="D7" s="85"/>
      <c r="E7" s="57"/>
      <c r="F7" s="57"/>
      <c r="G7" s="57"/>
      <c r="H7" s="57"/>
      <c r="I7" s="57"/>
      <c r="J7" s="57"/>
      <c r="K7" s="57"/>
      <c r="L7" s="57"/>
      <c r="M7" s="85"/>
      <c r="N7" s="85"/>
      <c r="O7" s="85"/>
      <c r="P7" s="85"/>
      <c r="Q7" s="85"/>
      <c r="R7" s="85"/>
      <c r="S7" s="57"/>
      <c r="T7" s="87" t="str">
        <f>IF(COUNTIF($A7:$S7,"&lt;&gt;")=0,"",IF($F7="Equal among included roommates",IF(G7&lt;&gt;"Yes",0,IF(COUNTIF($H7:$L7,"Yes")=0,$D7-0,ROUND($D7/COUNTIF($G7:$L7,"Yes"),2))),IF($F7="Custom agreed shares",IF(G7="Yes",M7,0),"")))</f>
      </c>
      <c r="U7" s="87" t="str">
        <f>IF(COUNTIF($A7:$S7,"&lt;&gt;")=0,"",IF($F7="Equal among included roommates",IF(H7&lt;&gt;"Yes",0,IF(COUNTIF($I7:$L7,"Yes")=0,$D7-SUM($T7:T7),ROUND($D7/COUNTIF($G7:$L7,"Yes"),2))),IF($F7="Custom agreed shares",IF(H7="Yes",N7,0),"")))</f>
      </c>
      <c r="V7" s="87" t="str">
        <f>IF(COUNTIF($A7:$S7,"&lt;&gt;")=0,"",IF($F7="Equal among included roommates",IF(I7&lt;&gt;"Yes",0,IF(COUNTIF($J7:$L7,"Yes")=0,$D7-SUM($T7:U7),ROUND($D7/COUNTIF($G7:$L7,"Yes"),2))),IF($F7="Custom agreed shares",IF(I7="Yes",O7,0),"")))</f>
      </c>
      <c r="W7" s="87" t="str">
        <f>IF(COUNTIF($A7:$S7,"&lt;&gt;")=0,"",IF($F7="Equal among included roommates",IF(J7&lt;&gt;"Yes",0,IF(COUNTIF($K7:$L7,"Yes")=0,$D7-SUM($T7:V7),ROUND($D7/COUNTIF($G7:$L7,"Yes"),2))),IF($F7="Custom agreed shares",IF(J7="Yes",P7,0),"")))</f>
      </c>
      <c r="X7" s="87" t="str">
        <f>IF(COUNTIF($A7:$S7,"&lt;&gt;")=0,"",IF($F7="Equal among included roommates",IF(K7&lt;&gt;"Yes",0,IF(COUNTIF($L7:$L7,"Yes")=0,$D7-SUM($T7:W7),ROUND($D7/COUNTIF($G7:$L7,"Yes"),2))),IF($F7="Custom agreed shares",IF(K7="Yes",Q7,0),"")))</f>
      </c>
      <c r="Y7" s="87" t="str">
        <f>IF(COUNTIF($A7:$S7,"&lt;&gt;")=0,"",IF($F7="Equal among included roommates",IF(L7&lt;&gt;"Yes",0,IF(0=0,$D7-SUM($T7:X7),ROUND($D7/COUNTIF($G7:$L7,"Yes"),2))),IF($F7="Custom agreed shares",IF(L7="Yes",R7,0),"")))</f>
      </c>
      <c r="Z7" s="81" t="str">
        <f>IF(COUNTIF($A7:$S7,"&lt;&gt;")=0,"",IF(OR($D7="",$D7&lt;=0),"Enter an amount greater than 0.",IF($E7="","Choose who paid.",IF(COUNTIF($G7:$L7,"Yes")=0,"Choose at least one included roommate.",IF($F7="Equal among included roommates","Ready",IF($F7="Custom agreed shares",IF(OR(AND(G7="Yes",M7=""),AND(H7="Yes",N7=""),AND(I7="Yes",O7=""),AND(J7="Yes",P7=""),AND(K7="Yes",Q7=""),AND(L7="Yes",R7="")),"Enter custom shares that add up to the expense amount.",IF(ABS(SUM($M7:$R7))&lt;0.005,"Enter custom shares that add up to the expense amount.",IF(SUM($M7:$R7)&lt;$D7-0.005,"Custom shares are short by "&amp;ROUND($D7-SUM($M7:$R7),2)&amp;".",IF(SUM($M7:$R7)&gt;$D7+0.005,"Custom shares are over by "&amp;ROUND(SUM($M7:$R7)-$D7,2)&amp;".","Ready")))),"Enter custom shares that add up to the expense amount."))))))</f>
      </c>
    </row>
    <row r="8">
      <c r="A8" s="83"/>
      <c r="B8" s="57"/>
      <c r="C8" s="57"/>
      <c r="D8" s="85"/>
      <c r="E8" s="57"/>
      <c r="F8" s="57"/>
      <c r="G8" s="57"/>
      <c r="H8" s="57"/>
      <c r="I8" s="57"/>
      <c r="J8" s="57"/>
      <c r="K8" s="57"/>
      <c r="L8" s="57"/>
      <c r="M8" s="85"/>
      <c r="N8" s="85"/>
      <c r="O8" s="85"/>
      <c r="P8" s="85"/>
      <c r="Q8" s="85"/>
      <c r="R8" s="85"/>
      <c r="S8" s="57"/>
      <c r="T8" s="87" t="str">
        <f>IF(COUNTIF($A8:$S8,"&lt;&gt;")=0,"",IF($F8="Equal among included roommates",IF(G8&lt;&gt;"Yes",0,IF(COUNTIF($H8:$L8,"Yes")=0,$D8-0,ROUND($D8/COUNTIF($G8:$L8,"Yes"),2))),IF($F8="Custom agreed shares",IF(G8="Yes",M8,0),"")))</f>
      </c>
      <c r="U8" s="87" t="str">
        <f>IF(COUNTIF($A8:$S8,"&lt;&gt;")=0,"",IF($F8="Equal among included roommates",IF(H8&lt;&gt;"Yes",0,IF(COUNTIF($I8:$L8,"Yes")=0,$D8-SUM($T8:T8),ROUND($D8/COUNTIF($G8:$L8,"Yes"),2))),IF($F8="Custom agreed shares",IF(H8="Yes",N8,0),"")))</f>
      </c>
      <c r="V8" s="87" t="str">
        <f>IF(COUNTIF($A8:$S8,"&lt;&gt;")=0,"",IF($F8="Equal among included roommates",IF(I8&lt;&gt;"Yes",0,IF(COUNTIF($J8:$L8,"Yes")=0,$D8-SUM($T8:U8),ROUND($D8/COUNTIF($G8:$L8,"Yes"),2))),IF($F8="Custom agreed shares",IF(I8="Yes",O8,0),"")))</f>
      </c>
      <c r="W8" s="87" t="str">
        <f>IF(COUNTIF($A8:$S8,"&lt;&gt;")=0,"",IF($F8="Equal among included roommates",IF(J8&lt;&gt;"Yes",0,IF(COUNTIF($K8:$L8,"Yes")=0,$D8-SUM($T8:V8),ROUND($D8/COUNTIF($G8:$L8,"Yes"),2))),IF($F8="Custom agreed shares",IF(J8="Yes",P8,0),"")))</f>
      </c>
      <c r="X8" s="87" t="str">
        <f>IF(COUNTIF($A8:$S8,"&lt;&gt;")=0,"",IF($F8="Equal among included roommates",IF(K8&lt;&gt;"Yes",0,IF(COUNTIF($L8:$L8,"Yes")=0,$D8-SUM($T8:W8),ROUND($D8/COUNTIF($G8:$L8,"Yes"),2))),IF($F8="Custom agreed shares",IF(K8="Yes",Q8,0),"")))</f>
      </c>
      <c r="Y8" s="87" t="str">
        <f>IF(COUNTIF($A8:$S8,"&lt;&gt;")=0,"",IF($F8="Equal among included roommates",IF(L8&lt;&gt;"Yes",0,IF(0=0,$D8-SUM($T8:X8),ROUND($D8/COUNTIF($G8:$L8,"Yes"),2))),IF($F8="Custom agreed shares",IF(L8="Yes",R8,0),"")))</f>
      </c>
      <c r="Z8" s="81" t="str">
        <f>IF(COUNTIF($A8:$S8,"&lt;&gt;")=0,"",IF(OR($D8="",$D8&lt;=0),"Enter an amount greater than 0.",IF($E8="","Choose who paid.",IF(COUNTIF($G8:$L8,"Yes")=0,"Choose at least one included roommate.",IF($F8="Equal among included roommates","Ready",IF($F8="Custom agreed shares",IF(OR(AND(G8="Yes",M8=""),AND(H8="Yes",N8=""),AND(I8="Yes",O8=""),AND(J8="Yes",P8=""),AND(K8="Yes",Q8=""),AND(L8="Yes",R8="")),"Enter custom shares that add up to the expense amount.",IF(ABS(SUM($M8:$R8))&lt;0.005,"Enter custom shares that add up to the expense amount.",IF(SUM($M8:$R8)&lt;$D8-0.005,"Custom shares are short by "&amp;ROUND($D8-SUM($M8:$R8),2)&amp;".",IF(SUM($M8:$R8)&gt;$D8+0.005,"Custom shares are over by "&amp;ROUND(SUM($M8:$R8)-$D8,2)&amp;".","Ready")))),"Enter custom shares that add up to the expense amount."))))))</f>
      </c>
    </row>
    <row r="9">
      <c r="A9" s="83"/>
      <c r="B9" s="57"/>
      <c r="C9" s="57"/>
      <c r="D9" s="85"/>
      <c r="E9" s="57"/>
      <c r="F9" s="57"/>
      <c r="G9" s="57"/>
      <c r="H9" s="57"/>
      <c r="I9" s="57"/>
      <c r="J9" s="57"/>
      <c r="K9" s="57"/>
      <c r="L9" s="57"/>
      <c r="M9" s="85"/>
      <c r="N9" s="85"/>
      <c r="O9" s="85"/>
      <c r="P9" s="85"/>
      <c r="Q9" s="85"/>
      <c r="R9" s="85"/>
      <c r="S9" s="57"/>
      <c r="T9" s="87" t="str">
        <f>IF(COUNTIF($A9:$S9,"&lt;&gt;")=0,"",IF($F9="Equal among included roommates",IF(G9&lt;&gt;"Yes",0,IF(COUNTIF($H9:$L9,"Yes")=0,$D9-0,ROUND($D9/COUNTIF($G9:$L9,"Yes"),2))),IF($F9="Custom agreed shares",IF(G9="Yes",M9,0),"")))</f>
      </c>
      <c r="U9" s="87" t="str">
        <f>IF(COUNTIF($A9:$S9,"&lt;&gt;")=0,"",IF($F9="Equal among included roommates",IF(H9&lt;&gt;"Yes",0,IF(COUNTIF($I9:$L9,"Yes")=0,$D9-SUM($T9:T9),ROUND($D9/COUNTIF($G9:$L9,"Yes"),2))),IF($F9="Custom agreed shares",IF(H9="Yes",N9,0),"")))</f>
      </c>
      <c r="V9" s="87" t="str">
        <f>IF(COUNTIF($A9:$S9,"&lt;&gt;")=0,"",IF($F9="Equal among included roommates",IF(I9&lt;&gt;"Yes",0,IF(COUNTIF($J9:$L9,"Yes")=0,$D9-SUM($T9:U9),ROUND($D9/COUNTIF($G9:$L9,"Yes"),2))),IF($F9="Custom agreed shares",IF(I9="Yes",O9,0),"")))</f>
      </c>
      <c r="W9" s="87" t="str">
        <f>IF(COUNTIF($A9:$S9,"&lt;&gt;")=0,"",IF($F9="Equal among included roommates",IF(J9&lt;&gt;"Yes",0,IF(COUNTIF($K9:$L9,"Yes")=0,$D9-SUM($T9:V9),ROUND($D9/COUNTIF($G9:$L9,"Yes"),2))),IF($F9="Custom agreed shares",IF(J9="Yes",P9,0),"")))</f>
      </c>
      <c r="X9" s="87" t="str">
        <f>IF(COUNTIF($A9:$S9,"&lt;&gt;")=0,"",IF($F9="Equal among included roommates",IF(K9&lt;&gt;"Yes",0,IF(COUNTIF($L9:$L9,"Yes")=0,$D9-SUM($T9:W9),ROUND($D9/COUNTIF($G9:$L9,"Yes"),2))),IF($F9="Custom agreed shares",IF(K9="Yes",Q9,0),"")))</f>
      </c>
      <c r="Y9" s="87" t="str">
        <f>IF(COUNTIF($A9:$S9,"&lt;&gt;")=0,"",IF($F9="Equal among included roommates",IF(L9&lt;&gt;"Yes",0,IF(0=0,$D9-SUM($T9:X9),ROUND($D9/COUNTIF($G9:$L9,"Yes"),2))),IF($F9="Custom agreed shares",IF(L9="Yes",R9,0),"")))</f>
      </c>
      <c r="Z9" s="81" t="str">
        <f>IF(COUNTIF($A9:$S9,"&lt;&gt;")=0,"",IF(OR($D9="",$D9&lt;=0),"Enter an amount greater than 0.",IF($E9="","Choose who paid.",IF(COUNTIF($G9:$L9,"Yes")=0,"Choose at least one included roommate.",IF($F9="Equal among included roommates","Ready",IF($F9="Custom agreed shares",IF(OR(AND(G9="Yes",M9=""),AND(H9="Yes",N9=""),AND(I9="Yes",O9=""),AND(J9="Yes",P9=""),AND(K9="Yes",Q9=""),AND(L9="Yes",R9="")),"Enter custom shares that add up to the expense amount.",IF(ABS(SUM($M9:$R9))&lt;0.005,"Enter custom shares that add up to the expense amount.",IF(SUM($M9:$R9)&lt;$D9-0.005,"Custom shares are short by "&amp;ROUND($D9-SUM($M9:$R9),2)&amp;".",IF(SUM($M9:$R9)&gt;$D9+0.005,"Custom shares are over by "&amp;ROUND(SUM($M9:$R9)-$D9,2)&amp;".","Ready")))),"Enter custom shares that add up to the expense amount."))))))</f>
      </c>
    </row>
    <row r="10">
      <c r="A10" s="83"/>
      <c r="B10" s="57"/>
      <c r="C10" s="57"/>
      <c r="D10" s="85"/>
      <c r="E10" s="57"/>
      <c r="F10" s="57"/>
      <c r="G10" s="57"/>
      <c r="H10" s="57"/>
      <c r="I10" s="57"/>
      <c r="J10" s="57"/>
      <c r="K10" s="57"/>
      <c r="L10" s="57"/>
      <c r="M10" s="85"/>
      <c r="N10" s="85"/>
      <c r="O10" s="85"/>
      <c r="P10" s="85"/>
      <c r="Q10" s="85"/>
      <c r="R10" s="85"/>
      <c r="S10" s="57"/>
      <c r="T10" s="87" t="str">
        <f>IF(COUNTIF($A10:$S10,"&lt;&gt;")=0,"",IF($F10="Equal among included roommates",IF(G10&lt;&gt;"Yes",0,IF(COUNTIF($H10:$L10,"Yes")=0,$D10-0,ROUND($D10/COUNTIF($G10:$L10,"Yes"),2))),IF($F10="Custom agreed shares",IF(G10="Yes",M10,0),"")))</f>
      </c>
      <c r="U10" s="87" t="str">
        <f>IF(COUNTIF($A10:$S10,"&lt;&gt;")=0,"",IF($F10="Equal among included roommates",IF(H10&lt;&gt;"Yes",0,IF(COUNTIF($I10:$L10,"Yes")=0,$D10-SUM($T10:T10),ROUND($D10/COUNTIF($G10:$L10,"Yes"),2))),IF($F10="Custom agreed shares",IF(H10="Yes",N10,0),"")))</f>
      </c>
      <c r="V10" s="87" t="str">
        <f>IF(COUNTIF($A10:$S10,"&lt;&gt;")=0,"",IF($F10="Equal among included roommates",IF(I10&lt;&gt;"Yes",0,IF(COUNTIF($J10:$L10,"Yes")=0,$D10-SUM($T10:U10),ROUND($D10/COUNTIF($G10:$L10,"Yes"),2))),IF($F10="Custom agreed shares",IF(I10="Yes",O10,0),"")))</f>
      </c>
      <c r="W10" s="87" t="str">
        <f>IF(COUNTIF($A10:$S10,"&lt;&gt;")=0,"",IF($F10="Equal among included roommates",IF(J10&lt;&gt;"Yes",0,IF(COUNTIF($K10:$L10,"Yes")=0,$D10-SUM($T10:V10),ROUND($D10/COUNTIF($G10:$L10,"Yes"),2))),IF($F10="Custom agreed shares",IF(J10="Yes",P10,0),"")))</f>
      </c>
      <c r="X10" s="87" t="str">
        <f>IF(COUNTIF($A10:$S10,"&lt;&gt;")=0,"",IF($F10="Equal among included roommates",IF(K10&lt;&gt;"Yes",0,IF(COUNTIF($L10:$L10,"Yes")=0,$D10-SUM($T10:W10),ROUND($D10/COUNTIF($G10:$L10,"Yes"),2))),IF($F10="Custom agreed shares",IF(K10="Yes",Q10,0),"")))</f>
      </c>
      <c r="Y10" s="87" t="str">
        <f>IF(COUNTIF($A10:$S10,"&lt;&gt;")=0,"",IF($F10="Equal among included roommates",IF(L10&lt;&gt;"Yes",0,IF(0=0,$D10-SUM($T10:X10),ROUND($D10/COUNTIF($G10:$L10,"Yes"),2))),IF($F10="Custom agreed shares",IF(L10="Yes",R10,0),"")))</f>
      </c>
      <c r="Z10" s="81" t="str">
        <f>IF(COUNTIF($A10:$S10,"&lt;&gt;")=0,"",IF(OR($D10="",$D10&lt;=0),"Enter an amount greater than 0.",IF($E10="","Choose who paid.",IF(COUNTIF($G10:$L10,"Yes")=0,"Choose at least one included roommate.",IF($F10="Equal among included roommates","Ready",IF($F10="Custom agreed shares",IF(OR(AND(G10="Yes",M10=""),AND(H10="Yes",N10=""),AND(I10="Yes",O10=""),AND(J10="Yes",P10=""),AND(K10="Yes",Q10=""),AND(L10="Yes",R10="")),"Enter custom shares that add up to the expense amount.",IF(ABS(SUM($M10:$R10))&lt;0.005,"Enter custom shares that add up to the expense amount.",IF(SUM($M10:$R10)&lt;$D10-0.005,"Custom shares are short by "&amp;ROUND($D10-SUM($M10:$R10),2)&amp;".",IF(SUM($M10:$R10)&gt;$D10+0.005,"Custom shares are over by "&amp;ROUND(SUM($M10:$R10)-$D10,2)&amp;".","Ready")))),"Enter custom shares that add up to the expense amount."))))))</f>
      </c>
    </row>
    <row r="11">
      <c r="A11" s="83"/>
      <c r="B11" s="57"/>
      <c r="C11" s="57"/>
      <c r="D11" s="85"/>
      <c r="E11" s="57"/>
      <c r="F11" s="57"/>
      <c r="G11" s="57"/>
      <c r="H11" s="57"/>
      <c r="I11" s="57"/>
      <c r="J11" s="57"/>
      <c r="K11" s="57"/>
      <c r="L11" s="57"/>
      <c r="M11" s="85"/>
      <c r="N11" s="85"/>
      <c r="O11" s="85"/>
      <c r="P11" s="85"/>
      <c r="Q11" s="85"/>
      <c r="R11" s="85"/>
      <c r="S11" s="57"/>
      <c r="T11" s="87" t="str">
        <f>IF(COUNTIF($A11:$S11,"&lt;&gt;")=0,"",IF($F11="Equal among included roommates",IF(G11&lt;&gt;"Yes",0,IF(COUNTIF($H11:$L11,"Yes")=0,$D11-0,ROUND($D11/COUNTIF($G11:$L11,"Yes"),2))),IF($F11="Custom agreed shares",IF(G11="Yes",M11,0),"")))</f>
      </c>
      <c r="U11" s="87" t="str">
        <f>IF(COUNTIF($A11:$S11,"&lt;&gt;")=0,"",IF($F11="Equal among included roommates",IF(H11&lt;&gt;"Yes",0,IF(COUNTIF($I11:$L11,"Yes")=0,$D11-SUM($T11:T11),ROUND($D11/COUNTIF($G11:$L11,"Yes"),2))),IF($F11="Custom agreed shares",IF(H11="Yes",N11,0),"")))</f>
      </c>
      <c r="V11" s="87" t="str">
        <f>IF(COUNTIF($A11:$S11,"&lt;&gt;")=0,"",IF($F11="Equal among included roommates",IF(I11&lt;&gt;"Yes",0,IF(COUNTIF($J11:$L11,"Yes")=0,$D11-SUM($T11:U11),ROUND($D11/COUNTIF($G11:$L11,"Yes"),2))),IF($F11="Custom agreed shares",IF(I11="Yes",O11,0),"")))</f>
      </c>
      <c r="W11" s="87" t="str">
        <f>IF(COUNTIF($A11:$S11,"&lt;&gt;")=0,"",IF($F11="Equal among included roommates",IF(J11&lt;&gt;"Yes",0,IF(COUNTIF($K11:$L11,"Yes")=0,$D11-SUM($T11:V11),ROUND($D11/COUNTIF($G11:$L11,"Yes"),2))),IF($F11="Custom agreed shares",IF(J11="Yes",P11,0),"")))</f>
      </c>
      <c r="X11" s="87" t="str">
        <f>IF(COUNTIF($A11:$S11,"&lt;&gt;")=0,"",IF($F11="Equal among included roommates",IF(K11&lt;&gt;"Yes",0,IF(COUNTIF($L11:$L11,"Yes")=0,$D11-SUM($T11:W11),ROUND($D11/COUNTIF($G11:$L11,"Yes"),2))),IF($F11="Custom agreed shares",IF(K11="Yes",Q11,0),"")))</f>
      </c>
      <c r="Y11" s="87" t="str">
        <f>IF(COUNTIF($A11:$S11,"&lt;&gt;")=0,"",IF($F11="Equal among included roommates",IF(L11&lt;&gt;"Yes",0,IF(0=0,$D11-SUM($T11:X11),ROUND($D11/COUNTIF($G11:$L11,"Yes"),2))),IF($F11="Custom agreed shares",IF(L11="Yes",R11,0),"")))</f>
      </c>
      <c r="Z11" s="81" t="str">
        <f>IF(COUNTIF($A11:$S11,"&lt;&gt;")=0,"",IF(OR($D11="",$D11&lt;=0),"Enter an amount greater than 0.",IF($E11="","Choose who paid.",IF(COUNTIF($G11:$L11,"Yes")=0,"Choose at least one included roommate.",IF($F11="Equal among included roommates","Ready",IF($F11="Custom agreed shares",IF(OR(AND(G11="Yes",M11=""),AND(H11="Yes",N11=""),AND(I11="Yes",O11=""),AND(J11="Yes",P11=""),AND(K11="Yes",Q11=""),AND(L11="Yes",R11="")),"Enter custom shares that add up to the expense amount.",IF(ABS(SUM($M11:$R11))&lt;0.005,"Enter custom shares that add up to the expense amount.",IF(SUM($M11:$R11)&lt;$D11-0.005,"Custom shares are short by "&amp;ROUND($D11-SUM($M11:$R11),2)&amp;".",IF(SUM($M11:$R11)&gt;$D11+0.005,"Custom shares are over by "&amp;ROUND(SUM($M11:$R11)-$D11,2)&amp;".","Ready")))),"Enter custom shares that add up to the expense amount."))))))</f>
      </c>
    </row>
    <row r="12">
      <c r="A12" s="83"/>
      <c r="B12" s="57"/>
      <c r="C12" s="57"/>
      <c r="D12" s="85"/>
      <c r="E12" s="57"/>
      <c r="F12" s="57"/>
      <c r="G12" s="57"/>
      <c r="H12" s="57"/>
      <c r="I12" s="57"/>
      <c r="J12" s="57"/>
      <c r="K12" s="57"/>
      <c r="L12" s="57"/>
      <c r="M12" s="85"/>
      <c r="N12" s="85"/>
      <c r="O12" s="85"/>
      <c r="P12" s="85"/>
      <c r="Q12" s="85"/>
      <c r="R12" s="85"/>
      <c r="S12" s="57"/>
      <c r="T12" s="87" t="str">
        <f>IF(COUNTIF($A12:$S12,"&lt;&gt;")=0,"",IF($F12="Equal among included roommates",IF(G12&lt;&gt;"Yes",0,IF(COUNTIF($H12:$L12,"Yes")=0,$D12-0,ROUND($D12/COUNTIF($G12:$L12,"Yes"),2))),IF($F12="Custom agreed shares",IF(G12="Yes",M12,0),"")))</f>
      </c>
      <c r="U12" s="87" t="str">
        <f>IF(COUNTIF($A12:$S12,"&lt;&gt;")=0,"",IF($F12="Equal among included roommates",IF(H12&lt;&gt;"Yes",0,IF(COUNTIF($I12:$L12,"Yes")=0,$D12-SUM($T12:T12),ROUND($D12/COUNTIF($G12:$L12,"Yes"),2))),IF($F12="Custom agreed shares",IF(H12="Yes",N12,0),"")))</f>
      </c>
      <c r="V12" s="87" t="str">
        <f>IF(COUNTIF($A12:$S12,"&lt;&gt;")=0,"",IF($F12="Equal among included roommates",IF(I12&lt;&gt;"Yes",0,IF(COUNTIF($J12:$L12,"Yes")=0,$D12-SUM($T12:U12),ROUND($D12/COUNTIF($G12:$L12,"Yes"),2))),IF($F12="Custom agreed shares",IF(I12="Yes",O12,0),"")))</f>
      </c>
      <c r="W12" s="87" t="str">
        <f>IF(COUNTIF($A12:$S12,"&lt;&gt;")=0,"",IF($F12="Equal among included roommates",IF(J12&lt;&gt;"Yes",0,IF(COUNTIF($K12:$L12,"Yes")=0,$D12-SUM($T12:V12),ROUND($D12/COUNTIF($G12:$L12,"Yes"),2))),IF($F12="Custom agreed shares",IF(J12="Yes",P12,0),"")))</f>
      </c>
      <c r="X12" s="87" t="str">
        <f>IF(COUNTIF($A12:$S12,"&lt;&gt;")=0,"",IF($F12="Equal among included roommates",IF(K12&lt;&gt;"Yes",0,IF(COUNTIF($L12:$L12,"Yes")=0,$D12-SUM($T12:W12),ROUND($D12/COUNTIF($G12:$L12,"Yes"),2))),IF($F12="Custom agreed shares",IF(K12="Yes",Q12,0),"")))</f>
      </c>
      <c r="Y12" s="87" t="str">
        <f>IF(COUNTIF($A12:$S12,"&lt;&gt;")=0,"",IF($F12="Equal among included roommates",IF(L12&lt;&gt;"Yes",0,IF(0=0,$D12-SUM($T12:X12),ROUND($D12/COUNTIF($G12:$L12,"Yes"),2))),IF($F12="Custom agreed shares",IF(L12="Yes",R12,0),"")))</f>
      </c>
      <c r="Z12" s="81" t="str">
        <f>IF(COUNTIF($A12:$S12,"&lt;&gt;")=0,"",IF(OR($D12="",$D12&lt;=0),"Enter an amount greater than 0.",IF($E12="","Choose who paid.",IF(COUNTIF($G12:$L12,"Yes")=0,"Choose at least one included roommate.",IF($F12="Equal among included roommates","Ready",IF($F12="Custom agreed shares",IF(OR(AND(G12="Yes",M12=""),AND(H12="Yes",N12=""),AND(I12="Yes",O12=""),AND(J12="Yes",P12=""),AND(K12="Yes",Q12=""),AND(L12="Yes",R12="")),"Enter custom shares that add up to the expense amount.",IF(ABS(SUM($M12:$R12))&lt;0.005,"Enter custom shares that add up to the expense amount.",IF(SUM($M12:$R12)&lt;$D12-0.005,"Custom shares are short by "&amp;ROUND($D12-SUM($M12:$R12),2)&amp;".",IF(SUM($M12:$R12)&gt;$D12+0.005,"Custom shares are over by "&amp;ROUND(SUM($M12:$R12)-$D12,2)&amp;".","Ready")))),"Enter custom shares that add up to the expense amount."))))))</f>
      </c>
    </row>
    <row r="13">
      <c r="A13" s="83"/>
      <c r="B13" s="57"/>
      <c r="C13" s="57"/>
      <c r="D13" s="85"/>
      <c r="E13" s="57"/>
      <c r="F13" s="57"/>
      <c r="G13" s="57"/>
      <c r="H13" s="57"/>
      <c r="I13" s="57"/>
      <c r="J13" s="57"/>
      <c r="K13" s="57"/>
      <c r="L13" s="57"/>
      <c r="M13" s="85"/>
      <c r="N13" s="85"/>
      <c r="O13" s="85"/>
      <c r="P13" s="85"/>
      <c r="Q13" s="85"/>
      <c r="R13" s="85"/>
      <c r="S13" s="57"/>
      <c r="T13" s="87" t="str">
        <f>IF(COUNTIF($A13:$S13,"&lt;&gt;")=0,"",IF($F13="Equal among included roommates",IF(G13&lt;&gt;"Yes",0,IF(COUNTIF($H13:$L13,"Yes")=0,$D13-0,ROUND($D13/COUNTIF($G13:$L13,"Yes"),2))),IF($F13="Custom agreed shares",IF(G13="Yes",M13,0),"")))</f>
      </c>
      <c r="U13" s="87" t="str">
        <f>IF(COUNTIF($A13:$S13,"&lt;&gt;")=0,"",IF($F13="Equal among included roommates",IF(H13&lt;&gt;"Yes",0,IF(COUNTIF($I13:$L13,"Yes")=0,$D13-SUM($T13:T13),ROUND($D13/COUNTIF($G13:$L13,"Yes"),2))),IF($F13="Custom agreed shares",IF(H13="Yes",N13,0),"")))</f>
      </c>
      <c r="V13" s="87" t="str">
        <f>IF(COUNTIF($A13:$S13,"&lt;&gt;")=0,"",IF($F13="Equal among included roommates",IF(I13&lt;&gt;"Yes",0,IF(COUNTIF($J13:$L13,"Yes")=0,$D13-SUM($T13:U13),ROUND($D13/COUNTIF($G13:$L13,"Yes"),2))),IF($F13="Custom agreed shares",IF(I13="Yes",O13,0),"")))</f>
      </c>
      <c r="W13" s="87" t="str">
        <f>IF(COUNTIF($A13:$S13,"&lt;&gt;")=0,"",IF($F13="Equal among included roommates",IF(J13&lt;&gt;"Yes",0,IF(COUNTIF($K13:$L13,"Yes")=0,$D13-SUM($T13:V13),ROUND($D13/COUNTIF($G13:$L13,"Yes"),2))),IF($F13="Custom agreed shares",IF(J13="Yes",P13,0),"")))</f>
      </c>
      <c r="X13" s="87" t="str">
        <f>IF(COUNTIF($A13:$S13,"&lt;&gt;")=0,"",IF($F13="Equal among included roommates",IF(K13&lt;&gt;"Yes",0,IF(COUNTIF($L13:$L13,"Yes")=0,$D13-SUM($T13:W13),ROUND($D13/COUNTIF($G13:$L13,"Yes"),2))),IF($F13="Custom agreed shares",IF(K13="Yes",Q13,0),"")))</f>
      </c>
      <c r="Y13" s="87" t="str">
        <f>IF(COUNTIF($A13:$S13,"&lt;&gt;")=0,"",IF($F13="Equal among included roommates",IF(L13&lt;&gt;"Yes",0,IF(0=0,$D13-SUM($T13:X13),ROUND($D13/COUNTIF($G13:$L13,"Yes"),2))),IF($F13="Custom agreed shares",IF(L13="Yes",R13,0),"")))</f>
      </c>
      <c r="Z13" s="81" t="str">
        <f>IF(COUNTIF($A13:$S13,"&lt;&gt;")=0,"",IF(OR($D13="",$D13&lt;=0),"Enter an amount greater than 0.",IF($E13="","Choose who paid.",IF(COUNTIF($G13:$L13,"Yes")=0,"Choose at least one included roommate.",IF($F13="Equal among included roommates","Ready",IF($F13="Custom agreed shares",IF(OR(AND(G13="Yes",M13=""),AND(H13="Yes",N13=""),AND(I13="Yes",O13=""),AND(J13="Yes",P13=""),AND(K13="Yes",Q13=""),AND(L13="Yes",R13="")),"Enter custom shares that add up to the expense amount.",IF(ABS(SUM($M13:$R13))&lt;0.005,"Enter custom shares that add up to the expense amount.",IF(SUM($M13:$R13)&lt;$D13-0.005,"Custom shares are short by "&amp;ROUND($D13-SUM($M13:$R13),2)&amp;".",IF(SUM($M13:$R13)&gt;$D13+0.005,"Custom shares are over by "&amp;ROUND(SUM($M13:$R13)-$D13,2)&amp;".","Ready")))),"Enter custom shares that add up to the expense amount."))))))</f>
      </c>
    </row>
    <row r="14">
      <c r="A14" s="83"/>
      <c r="B14" s="57"/>
      <c r="C14" s="57"/>
      <c r="D14" s="85"/>
      <c r="E14" s="57"/>
      <c r="F14" s="57"/>
      <c r="G14" s="57"/>
      <c r="H14" s="57"/>
      <c r="I14" s="57"/>
      <c r="J14" s="57"/>
      <c r="K14" s="57"/>
      <c r="L14" s="57"/>
      <c r="M14" s="85"/>
      <c r="N14" s="85"/>
      <c r="O14" s="85"/>
      <c r="P14" s="85"/>
      <c r="Q14" s="85"/>
      <c r="R14" s="85"/>
      <c r="S14" s="57"/>
      <c r="T14" s="87" t="str">
        <f>IF(COUNTIF($A14:$S14,"&lt;&gt;")=0,"",IF($F14="Equal among included roommates",IF(G14&lt;&gt;"Yes",0,IF(COUNTIF($H14:$L14,"Yes")=0,$D14-0,ROUND($D14/COUNTIF($G14:$L14,"Yes"),2))),IF($F14="Custom agreed shares",IF(G14="Yes",M14,0),"")))</f>
      </c>
      <c r="U14" s="87" t="str">
        <f>IF(COUNTIF($A14:$S14,"&lt;&gt;")=0,"",IF($F14="Equal among included roommates",IF(H14&lt;&gt;"Yes",0,IF(COUNTIF($I14:$L14,"Yes")=0,$D14-SUM($T14:T14),ROUND($D14/COUNTIF($G14:$L14,"Yes"),2))),IF($F14="Custom agreed shares",IF(H14="Yes",N14,0),"")))</f>
      </c>
      <c r="V14" s="87" t="str">
        <f>IF(COUNTIF($A14:$S14,"&lt;&gt;")=0,"",IF($F14="Equal among included roommates",IF(I14&lt;&gt;"Yes",0,IF(COUNTIF($J14:$L14,"Yes")=0,$D14-SUM($T14:U14),ROUND($D14/COUNTIF($G14:$L14,"Yes"),2))),IF($F14="Custom agreed shares",IF(I14="Yes",O14,0),"")))</f>
      </c>
      <c r="W14" s="87" t="str">
        <f>IF(COUNTIF($A14:$S14,"&lt;&gt;")=0,"",IF($F14="Equal among included roommates",IF(J14&lt;&gt;"Yes",0,IF(COUNTIF($K14:$L14,"Yes")=0,$D14-SUM($T14:V14),ROUND($D14/COUNTIF($G14:$L14,"Yes"),2))),IF($F14="Custom agreed shares",IF(J14="Yes",P14,0),"")))</f>
      </c>
      <c r="X14" s="87" t="str">
        <f>IF(COUNTIF($A14:$S14,"&lt;&gt;")=0,"",IF($F14="Equal among included roommates",IF(K14&lt;&gt;"Yes",0,IF(COUNTIF($L14:$L14,"Yes")=0,$D14-SUM($T14:W14),ROUND($D14/COUNTIF($G14:$L14,"Yes"),2))),IF($F14="Custom agreed shares",IF(K14="Yes",Q14,0),"")))</f>
      </c>
      <c r="Y14" s="87" t="str">
        <f>IF(COUNTIF($A14:$S14,"&lt;&gt;")=0,"",IF($F14="Equal among included roommates",IF(L14&lt;&gt;"Yes",0,IF(0=0,$D14-SUM($T14:X14),ROUND($D14/COUNTIF($G14:$L14,"Yes"),2))),IF($F14="Custom agreed shares",IF(L14="Yes",R14,0),"")))</f>
      </c>
      <c r="Z14" s="81" t="str">
        <f>IF(COUNTIF($A14:$S14,"&lt;&gt;")=0,"",IF(OR($D14="",$D14&lt;=0),"Enter an amount greater than 0.",IF($E14="","Choose who paid.",IF(COUNTIF($G14:$L14,"Yes")=0,"Choose at least one included roommate.",IF($F14="Equal among included roommates","Ready",IF($F14="Custom agreed shares",IF(OR(AND(G14="Yes",M14=""),AND(H14="Yes",N14=""),AND(I14="Yes",O14=""),AND(J14="Yes",P14=""),AND(K14="Yes",Q14=""),AND(L14="Yes",R14="")),"Enter custom shares that add up to the expense amount.",IF(ABS(SUM($M14:$R14))&lt;0.005,"Enter custom shares that add up to the expense amount.",IF(SUM($M14:$R14)&lt;$D14-0.005,"Custom shares are short by "&amp;ROUND($D14-SUM($M14:$R14),2)&amp;".",IF(SUM($M14:$R14)&gt;$D14+0.005,"Custom shares are over by "&amp;ROUND(SUM($M14:$R14)-$D14,2)&amp;".","Ready")))),"Enter custom shares that add up to the expense amount."))))))</f>
      </c>
    </row>
    <row r="15">
      <c r="A15" s="83"/>
      <c r="B15" s="57"/>
      <c r="C15" s="57"/>
      <c r="D15" s="85"/>
      <c r="E15" s="57"/>
      <c r="F15" s="57"/>
      <c r="G15" s="57"/>
      <c r="H15" s="57"/>
      <c r="I15" s="57"/>
      <c r="J15" s="57"/>
      <c r="K15" s="57"/>
      <c r="L15" s="57"/>
      <c r="M15" s="85"/>
      <c r="N15" s="85"/>
      <c r="O15" s="85"/>
      <c r="P15" s="85"/>
      <c r="Q15" s="85"/>
      <c r="R15" s="85"/>
      <c r="S15" s="57"/>
      <c r="T15" s="87" t="str">
        <f>IF(COUNTIF($A15:$S15,"&lt;&gt;")=0,"",IF($F15="Equal among included roommates",IF(G15&lt;&gt;"Yes",0,IF(COUNTIF($H15:$L15,"Yes")=0,$D15-0,ROUND($D15/COUNTIF($G15:$L15,"Yes"),2))),IF($F15="Custom agreed shares",IF(G15="Yes",M15,0),"")))</f>
      </c>
      <c r="U15" s="87" t="str">
        <f>IF(COUNTIF($A15:$S15,"&lt;&gt;")=0,"",IF($F15="Equal among included roommates",IF(H15&lt;&gt;"Yes",0,IF(COUNTIF($I15:$L15,"Yes")=0,$D15-SUM($T15:T15),ROUND($D15/COUNTIF($G15:$L15,"Yes"),2))),IF($F15="Custom agreed shares",IF(H15="Yes",N15,0),"")))</f>
      </c>
      <c r="V15" s="87" t="str">
        <f>IF(COUNTIF($A15:$S15,"&lt;&gt;")=0,"",IF($F15="Equal among included roommates",IF(I15&lt;&gt;"Yes",0,IF(COUNTIF($J15:$L15,"Yes")=0,$D15-SUM($T15:U15),ROUND($D15/COUNTIF($G15:$L15,"Yes"),2))),IF($F15="Custom agreed shares",IF(I15="Yes",O15,0),"")))</f>
      </c>
      <c r="W15" s="87" t="str">
        <f>IF(COUNTIF($A15:$S15,"&lt;&gt;")=0,"",IF($F15="Equal among included roommates",IF(J15&lt;&gt;"Yes",0,IF(COUNTIF($K15:$L15,"Yes")=0,$D15-SUM($T15:V15),ROUND($D15/COUNTIF($G15:$L15,"Yes"),2))),IF($F15="Custom agreed shares",IF(J15="Yes",P15,0),"")))</f>
      </c>
      <c r="X15" s="87" t="str">
        <f>IF(COUNTIF($A15:$S15,"&lt;&gt;")=0,"",IF($F15="Equal among included roommates",IF(K15&lt;&gt;"Yes",0,IF(COUNTIF($L15:$L15,"Yes")=0,$D15-SUM($T15:W15),ROUND($D15/COUNTIF($G15:$L15,"Yes"),2))),IF($F15="Custom agreed shares",IF(K15="Yes",Q15,0),"")))</f>
      </c>
      <c r="Y15" s="87" t="str">
        <f>IF(COUNTIF($A15:$S15,"&lt;&gt;")=0,"",IF($F15="Equal among included roommates",IF(L15&lt;&gt;"Yes",0,IF(0=0,$D15-SUM($T15:X15),ROUND($D15/COUNTIF($G15:$L15,"Yes"),2))),IF($F15="Custom agreed shares",IF(L15="Yes",R15,0),"")))</f>
      </c>
      <c r="Z15" s="81" t="str">
        <f>IF(COUNTIF($A15:$S15,"&lt;&gt;")=0,"",IF(OR($D15="",$D15&lt;=0),"Enter an amount greater than 0.",IF($E15="","Choose who paid.",IF(COUNTIF($G15:$L15,"Yes")=0,"Choose at least one included roommate.",IF($F15="Equal among included roommates","Ready",IF($F15="Custom agreed shares",IF(OR(AND(G15="Yes",M15=""),AND(H15="Yes",N15=""),AND(I15="Yes",O15=""),AND(J15="Yes",P15=""),AND(K15="Yes",Q15=""),AND(L15="Yes",R15="")),"Enter custom shares that add up to the expense amount.",IF(ABS(SUM($M15:$R15))&lt;0.005,"Enter custom shares that add up to the expense amount.",IF(SUM($M15:$R15)&lt;$D15-0.005,"Custom shares are short by "&amp;ROUND($D15-SUM($M15:$R15),2)&amp;".",IF(SUM($M15:$R15)&gt;$D15+0.005,"Custom shares are over by "&amp;ROUND(SUM($M15:$R15)-$D15,2)&amp;".","Ready")))),"Enter custom shares that add up to the expense amount."))))))</f>
      </c>
    </row>
    <row r="16">
      <c r="A16" s="83"/>
      <c r="B16" s="57"/>
      <c r="C16" s="57"/>
      <c r="D16" s="85"/>
      <c r="E16" s="57"/>
      <c r="F16" s="57"/>
      <c r="G16" s="57"/>
      <c r="H16" s="57"/>
      <c r="I16" s="57"/>
      <c r="J16" s="57"/>
      <c r="K16" s="57"/>
      <c r="L16" s="57"/>
      <c r="M16" s="85"/>
      <c r="N16" s="85"/>
      <c r="O16" s="85"/>
      <c r="P16" s="85"/>
      <c r="Q16" s="85"/>
      <c r="R16" s="85"/>
      <c r="S16" s="57"/>
      <c r="T16" s="87" t="str">
        <f>IF(COUNTIF($A16:$S16,"&lt;&gt;")=0,"",IF($F16="Equal among included roommates",IF(G16&lt;&gt;"Yes",0,IF(COUNTIF($H16:$L16,"Yes")=0,$D16-0,ROUND($D16/COUNTIF($G16:$L16,"Yes"),2))),IF($F16="Custom agreed shares",IF(G16="Yes",M16,0),"")))</f>
      </c>
      <c r="U16" s="87" t="str">
        <f>IF(COUNTIF($A16:$S16,"&lt;&gt;")=0,"",IF($F16="Equal among included roommates",IF(H16&lt;&gt;"Yes",0,IF(COUNTIF($I16:$L16,"Yes")=0,$D16-SUM($T16:T16),ROUND($D16/COUNTIF($G16:$L16,"Yes"),2))),IF($F16="Custom agreed shares",IF(H16="Yes",N16,0),"")))</f>
      </c>
      <c r="V16" s="87" t="str">
        <f>IF(COUNTIF($A16:$S16,"&lt;&gt;")=0,"",IF($F16="Equal among included roommates",IF(I16&lt;&gt;"Yes",0,IF(COUNTIF($J16:$L16,"Yes")=0,$D16-SUM($T16:U16),ROUND($D16/COUNTIF($G16:$L16,"Yes"),2))),IF($F16="Custom agreed shares",IF(I16="Yes",O16,0),"")))</f>
      </c>
      <c r="W16" s="87" t="str">
        <f>IF(COUNTIF($A16:$S16,"&lt;&gt;")=0,"",IF($F16="Equal among included roommates",IF(J16&lt;&gt;"Yes",0,IF(COUNTIF($K16:$L16,"Yes")=0,$D16-SUM($T16:V16),ROUND($D16/COUNTIF($G16:$L16,"Yes"),2))),IF($F16="Custom agreed shares",IF(J16="Yes",P16,0),"")))</f>
      </c>
      <c r="X16" s="87" t="str">
        <f>IF(COUNTIF($A16:$S16,"&lt;&gt;")=0,"",IF($F16="Equal among included roommates",IF(K16&lt;&gt;"Yes",0,IF(COUNTIF($L16:$L16,"Yes")=0,$D16-SUM($T16:W16),ROUND($D16/COUNTIF($G16:$L16,"Yes"),2))),IF($F16="Custom agreed shares",IF(K16="Yes",Q16,0),"")))</f>
      </c>
      <c r="Y16" s="87" t="str">
        <f>IF(COUNTIF($A16:$S16,"&lt;&gt;")=0,"",IF($F16="Equal among included roommates",IF(L16&lt;&gt;"Yes",0,IF(0=0,$D16-SUM($T16:X16),ROUND($D16/COUNTIF($G16:$L16,"Yes"),2))),IF($F16="Custom agreed shares",IF(L16="Yes",R16,0),"")))</f>
      </c>
      <c r="Z16" s="81" t="str">
        <f>IF(COUNTIF($A16:$S16,"&lt;&gt;")=0,"",IF(OR($D16="",$D16&lt;=0),"Enter an amount greater than 0.",IF($E16="","Choose who paid.",IF(COUNTIF($G16:$L16,"Yes")=0,"Choose at least one included roommate.",IF($F16="Equal among included roommates","Ready",IF($F16="Custom agreed shares",IF(OR(AND(G16="Yes",M16=""),AND(H16="Yes",N16=""),AND(I16="Yes",O16=""),AND(J16="Yes",P16=""),AND(K16="Yes",Q16=""),AND(L16="Yes",R16="")),"Enter custom shares that add up to the expense amount.",IF(ABS(SUM($M16:$R16))&lt;0.005,"Enter custom shares that add up to the expense amount.",IF(SUM($M16:$R16)&lt;$D16-0.005,"Custom shares are short by "&amp;ROUND($D16-SUM($M16:$R16),2)&amp;".",IF(SUM($M16:$R16)&gt;$D16+0.005,"Custom shares are over by "&amp;ROUND(SUM($M16:$R16)-$D16,2)&amp;".","Ready")))),"Enter custom shares that add up to the expense amount."))))))</f>
      </c>
    </row>
    <row r="17">
      <c r="A17" s="83"/>
      <c r="B17" s="57"/>
      <c r="C17" s="57"/>
      <c r="D17" s="85"/>
      <c r="E17" s="57"/>
      <c r="F17" s="57"/>
      <c r="G17" s="57"/>
      <c r="H17" s="57"/>
      <c r="I17" s="57"/>
      <c r="J17" s="57"/>
      <c r="K17" s="57"/>
      <c r="L17" s="57"/>
      <c r="M17" s="85"/>
      <c r="N17" s="85"/>
      <c r="O17" s="85"/>
      <c r="P17" s="85"/>
      <c r="Q17" s="85"/>
      <c r="R17" s="85"/>
      <c r="S17" s="57"/>
      <c r="T17" s="87" t="str">
        <f>IF(COUNTIF($A17:$S17,"&lt;&gt;")=0,"",IF($F17="Equal among included roommates",IF(G17&lt;&gt;"Yes",0,IF(COUNTIF($H17:$L17,"Yes")=0,$D17-0,ROUND($D17/COUNTIF($G17:$L17,"Yes"),2))),IF($F17="Custom agreed shares",IF(G17="Yes",M17,0),"")))</f>
      </c>
      <c r="U17" s="87" t="str">
        <f>IF(COUNTIF($A17:$S17,"&lt;&gt;")=0,"",IF($F17="Equal among included roommates",IF(H17&lt;&gt;"Yes",0,IF(COUNTIF($I17:$L17,"Yes")=0,$D17-SUM($T17:T17),ROUND($D17/COUNTIF($G17:$L17,"Yes"),2))),IF($F17="Custom agreed shares",IF(H17="Yes",N17,0),"")))</f>
      </c>
      <c r="V17" s="87" t="str">
        <f>IF(COUNTIF($A17:$S17,"&lt;&gt;")=0,"",IF($F17="Equal among included roommates",IF(I17&lt;&gt;"Yes",0,IF(COUNTIF($J17:$L17,"Yes")=0,$D17-SUM($T17:U17),ROUND($D17/COUNTIF($G17:$L17,"Yes"),2))),IF($F17="Custom agreed shares",IF(I17="Yes",O17,0),"")))</f>
      </c>
      <c r="W17" s="87" t="str">
        <f>IF(COUNTIF($A17:$S17,"&lt;&gt;")=0,"",IF($F17="Equal among included roommates",IF(J17&lt;&gt;"Yes",0,IF(COUNTIF($K17:$L17,"Yes")=0,$D17-SUM($T17:V17),ROUND($D17/COUNTIF($G17:$L17,"Yes"),2))),IF($F17="Custom agreed shares",IF(J17="Yes",P17,0),"")))</f>
      </c>
      <c r="X17" s="87" t="str">
        <f>IF(COUNTIF($A17:$S17,"&lt;&gt;")=0,"",IF($F17="Equal among included roommates",IF(K17&lt;&gt;"Yes",0,IF(COUNTIF($L17:$L17,"Yes")=0,$D17-SUM($T17:W17),ROUND($D17/COUNTIF($G17:$L17,"Yes"),2))),IF($F17="Custom agreed shares",IF(K17="Yes",Q17,0),"")))</f>
      </c>
      <c r="Y17" s="87" t="str">
        <f>IF(COUNTIF($A17:$S17,"&lt;&gt;")=0,"",IF($F17="Equal among included roommates",IF(L17&lt;&gt;"Yes",0,IF(0=0,$D17-SUM($T17:X17),ROUND($D17/COUNTIF($G17:$L17,"Yes"),2))),IF($F17="Custom agreed shares",IF(L17="Yes",R17,0),"")))</f>
      </c>
      <c r="Z17" s="81" t="str">
        <f>IF(COUNTIF($A17:$S17,"&lt;&gt;")=0,"",IF(OR($D17="",$D17&lt;=0),"Enter an amount greater than 0.",IF($E17="","Choose who paid.",IF(COUNTIF($G17:$L17,"Yes")=0,"Choose at least one included roommate.",IF($F17="Equal among included roommates","Ready",IF($F17="Custom agreed shares",IF(OR(AND(G17="Yes",M17=""),AND(H17="Yes",N17=""),AND(I17="Yes",O17=""),AND(J17="Yes",P17=""),AND(K17="Yes",Q17=""),AND(L17="Yes",R17="")),"Enter custom shares that add up to the expense amount.",IF(ABS(SUM($M17:$R17))&lt;0.005,"Enter custom shares that add up to the expense amount.",IF(SUM($M17:$R17)&lt;$D17-0.005,"Custom shares are short by "&amp;ROUND($D17-SUM($M17:$R17),2)&amp;".",IF(SUM($M17:$R17)&gt;$D17+0.005,"Custom shares are over by "&amp;ROUND(SUM($M17:$R17)-$D17,2)&amp;".","Ready")))),"Enter custom shares that add up to the expense amount."))))))</f>
      </c>
    </row>
    <row r="18">
      <c r="A18" s="83"/>
      <c r="B18" s="57"/>
      <c r="C18" s="57"/>
      <c r="D18" s="85"/>
      <c r="E18" s="57"/>
      <c r="F18" s="57"/>
      <c r="G18" s="57"/>
      <c r="H18" s="57"/>
      <c r="I18" s="57"/>
      <c r="J18" s="57"/>
      <c r="K18" s="57"/>
      <c r="L18" s="57"/>
      <c r="M18" s="85"/>
      <c r="N18" s="85"/>
      <c r="O18" s="85"/>
      <c r="P18" s="85"/>
      <c r="Q18" s="85"/>
      <c r="R18" s="85"/>
      <c r="S18" s="57"/>
      <c r="T18" s="87" t="str">
        <f>IF(COUNTIF($A18:$S18,"&lt;&gt;")=0,"",IF($F18="Equal among included roommates",IF(G18&lt;&gt;"Yes",0,IF(COUNTIF($H18:$L18,"Yes")=0,$D18-0,ROUND($D18/COUNTIF($G18:$L18,"Yes"),2))),IF($F18="Custom agreed shares",IF(G18="Yes",M18,0),"")))</f>
      </c>
      <c r="U18" s="87" t="str">
        <f>IF(COUNTIF($A18:$S18,"&lt;&gt;")=0,"",IF($F18="Equal among included roommates",IF(H18&lt;&gt;"Yes",0,IF(COUNTIF($I18:$L18,"Yes")=0,$D18-SUM($T18:T18),ROUND($D18/COUNTIF($G18:$L18,"Yes"),2))),IF($F18="Custom agreed shares",IF(H18="Yes",N18,0),"")))</f>
      </c>
      <c r="V18" s="87" t="str">
        <f>IF(COUNTIF($A18:$S18,"&lt;&gt;")=0,"",IF($F18="Equal among included roommates",IF(I18&lt;&gt;"Yes",0,IF(COUNTIF($J18:$L18,"Yes")=0,$D18-SUM($T18:U18),ROUND($D18/COUNTIF($G18:$L18,"Yes"),2))),IF($F18="Custom agreed shares",IF(I18="Yes",O18,0),"")))</f>
      </c>
      <c r="W18" s="87" t="str">
        <f>IF(COUNTIF($A18:$S18,"&lt;&gt;")=0,"",IF($F18="Equal among included roommates",IF(J18&lt;&gt;"Yes",0,IF(COUNTIF($K18:$L18,"Yes")=0,$D18-SUM($T18:V18),ROUND($D18/COUNTIF($G18:$L18,"Yes"),2))),IF($F18="Custom agreed shares",IF(J18="Yes",P18,0),"")))</f>
      </c>
      <c r="X18" s="87" t="str">
        <f>IF(COUNTIF($A18:$S18,"&lt;&gt;")=0,"",IF($F18="Equal among included roommates",IF(K18&lt;&gt;"Yes",0,IF(COUNTIF($L18:$L18,"Yes")=0,$D18-SUM($T18:W18),ROUND($D18/COUNTIF($G18:$L18,"Yes"),2))),IF($F18="Custom agreed shares",IF(K18="Yes",Q18,0),"")))</f>
      </c>
      <c r="Y18" s="87" t="str">
        <f>IF(COUNTIF($A18:$S18,"&lt;&gt;")=0,"",IF($F18="Equal among included roommates",IF(L18&lt;&gt;"Yes",0,IF(0=0,$D18-SUM($T18:X18),ROUND($D18/COUNTIF($G18:$L18,"Yes"),2))),IF($F18="Custom agreed shares",IF(L18="Yes",R18,0),"")))</f>
      </c>
      <c r="Z18" s="81" t="str">
        <f>IF(COUNTIF($A18:$S18,"&lt;&gt;")=0,"",IF(OR($D18="",$D18&lt;=0),"Enter an amount greater than 0.",IF($E18="","Choose who paid.",IF(COUNTIF($G18:$L18,"Yes")=0,"Choose at least one included roommate.",IF($F18="Equal among included roommates","Ready",IF($F18="Custom agreed shares",IF(OR(AND(G18="Yes",M18=""),AND(H18="Yes",N18=""),AND(I18="Yes",O18=""),AND(J18="Yes",P18=""),AND(K18="Yes",Q18=""),AND(L18="Yes",R18="")),"Enter custom shares that add up to the expense amount.",IF(ABS(SUM($M18:$R18))&lt;0.005,"Enter custom shares that add up to the expense amount.",IF(SUM($M18:$R18)&lt;$D18-0.005,"Custom shares are short by "&amp;ROUND($D18-SUM($M18:$R18),2)&amp;".",IF(SUM($M18:$R18)&gt;$D18+0.005,"Custom shares are over by "&amp;ROUND(SUM($M18:$R18)-$D18,2)&amp;".","Ready")))),"Enter custom shares that add up to the expense amount."))))))</f>
      </c>
    </row>
    <row r="19">
      <c r="A19" s="83"/>
      <c r="B19" s="57"/>
      <c r="C19" s="57"/>
      <c r="D19" s="85"/>
      <c r="E19" s="57"/>
      <c r="F19" s="57"/>
      <c r="G19" s="57"/>
      <c r="H19" s="57"/>
      <c r="I19" s="57"/>
      <c r="J19" s="57"/>
      <c r="K19" s="57"/>
      <c r="L19" s="57"/>
      <c r="M19" s="85"/>
      <c r="N19" s="85"/>
      <c r="O19" s="85"/>
      <c r="P19" s="85"/>
      <c r="Q19" s="85"/>
      <c r="R19" s="85"/>
      <c r="S19" s="57"/>
      <c r="T19" s="87" t="str">
        <f>IF(COUNTIF($A19:$S19,"&lt;&gt;")=0,"",IF($F19="Equal among included roommates",IF(G19&lt;&gt;"Yes",0,IF(COUNTIF($H19:$L19,"Yes")=0,$D19-0,ROUND($D19/COUNTIF($G19:$L19,"Yes"),2))),IF($F19="Custom agreed shares",IF(G19="Yes",M19,0),"")))</f>
      </c>
      <c r="U19" s="87" t="str">
        <f>IF(COUNTIF($A19:$S19,"&lt;&gt;")=0,"",IF($F19="Equal among included roommates",IF(H19&lt;&gt;"Yes",0,IF(COUNTIF($I19:$L19,"Yes")=0,$D19-SUM($T19:T19),ROUND($D19/COUNTIF($G19:$L19,"Yes"),2))),IF($F19="Custom agreed shares",IF(H19="Yes",N19,0),"")))</f>
      </c>
      <c r="V19" s="87" t="str">
        <f>IF(COUNTIF($A19:$S19,"&lt;&gt;")=0,"",IF($F19="Equal among included roommates",IF(I19&lt;&gt;"Yes",0,IF(COUNTIF($J19:$L19,"Yes")=0,$D19-SUM($T19:U19),ROUND($D19/COUNTIF($G19:$L19,"Yes"),2))),IF($F19="Custom agreed shares",IF(I19="Yes",O19,0),"")))</f>
      </c>
      <c r="W19" s="87" t="str">
        <f>IF(COUNTIF($A19:$S19,"&lt;&gt;")=0,"",IF($F19="Equal among included roommates",IF(J19&lt;&gt;"Yes",0,IF(COUNTIF($K19:$L19,"Yes")=0,$D19-SUM($T19:V19),ROUND($D19/COUNTIF($G19:$L19,"Yes"),2))),IF($F19="Custom agreed shares",IF(J19="Yes",P19,0),"")))</f>
      </c>
      <c r="X19" s="87" t="str">
        <f>IF(COUNTIF($A19:$S19,"&lt;&gt;")=0,"",IF($F19="Equal among included roommates",IF(K19&lt;&gt;"Yes",0,IF(COUNTIF($L19:$L19,"Yes")=0,$D19-SUM($T19:W19),ROUND($D19/COUNTIF($G19:$L19,"Yes"),2))),IF($F19="Custom agreed shares",IF(K19="Yes",Q19,0),"")))</f>
      </c>
      <c r="Y19" s="87" t="str">
        <f>IF(COUNTIF($A19:$S19,"&lt;&gt;")=0,"",IF($F19="Equal among included roommates",IF(L19&lt;&gt;"Yes",0,IF(0=0,$D19-SUM($T19:X19),ROUND($D19/COUNTIF($G19:$L19,"Yes"),2))),IF($F19="Custom agreed shares",IF(L19="Yes",R19,0),"")))</f>
      </c>
      <c r="Z19" s="81" t="str">
        <f>IF(COUNTIF($A19:$S19,"&lt;&gt;")=0,"",IF(OR($D19="",$D19&lt;=0),"Enter an amount greater than 0.",IF($E19="","Choose who paid.",IF(COUNTIF($G19:$L19,"Yes")=0,"Choose at least one included roommate.",IF($F19="Equal among included roommates","Ready",IF($F19="Custom agreed shares",IF(OR(AND(G19="Yes",M19=""),AND(H19="Yes",N19=""),AND(I19="Yes",O19=""),AND(J19="Yes",P19=""),AND(K19="Yes",Q19=""),AND(L19="Yes",R19="")),"Enter custom shares that add up to the expense amount.",IF(ABS(SUM($M19:$R19))&lt;0.005,"Enter custom shares that add up to the expense amount.",IF(SUM($M19:$R19)&lt;$D19-0.005,"Custom shares are short by "&amp;ROUND($D19-SUM($M19:$R19),2)&amp;".",IF(SUM($M19:$R19)&gt;$D19+0.005,"Custom shares are over by "&amp;ROUND(SUM($M19:$R19)-$D19,2)&amp;".","Ready")))),"Enter custom shares that add up to the expense amount."))))))</f>
      </c>
    </row>
    <row r="20">
      <c r="A20" s="83"/>
      <c r="B20" s="57"/>
      <c r="C20" s="57"/>
      <c r="D20" s="85"/>
      <c r="E20" s="57"/>
      <c r="F20" s="57"/>
      <c r="G20" s="57"/>
      <c r="H20" s="57"/>
      <c r="I20" s="57"/>
      <c r="J20" s="57"/>
      <c r="K20" s="57"/>
      <c r="L20" s="57"/>
      <c r="M20" s="85"/>
      <c r="N20" s="85"/>
      <c r="O20" s="85"/>
      <c r="P20" s="85"/>
      <c r="Q20" s="85"/>
      <c r="R20" s="85"/>
      <c r="S20" s="57"/>
      <c r="T20" s="87" t="str">
        <f>IF(COUNTIF($A20:$S20,"&lt;&gt;")=0,"",IF($F20="Equal among included roommates",IF(G20&lt;&gt;"Yes",0,IF(COUNTIF($H20:$L20,"Yes")=0,$D20-0,ROUND($D20/COUNTIF($G20:$L20,"Yes"),2))),IF($F20="Custom agreed shares",IF(G20="Yes",M20,0),"")))</f>
      </c>
      <c r="U20" s="87" t="str">
        <f>IF(COUNTIF($A20:$S20,"&lt;&gt;")=0,"",IF($F20="Equal among included roommates",IF(H20&lt;&gt;"Yes",0,IF(COUNTIF($I20:$L20,"Yes")=0,$D20-SUM($T20:T20),ROUND($D20/COUNTIF($G20:$L20,"Yes"),2))),IF($F20="Custom agreed shares",IF(H20="Yes",N20,0),"")))</f>
      </c>
      <c r="V20" s="87" t="str">
        <f>IF(COUNTIF($A20:$S20,"&lt;&gt;")=0,"",IF($F20="Equal among included roommates",IF(I20&lt;&gt;"Yes",0,IF(COUNTIF($J20:$L20,"Yes")=0,$D20-SUM($T20:U20),ROUND($D20/COUNTIF($G20:$L20,"Yes"),2))),IF($F20="Custom agreed shares",IF(I20="Yes",O20,0),"")))</f>
      </c>
      <c r="W20" s="87" t="str">
        <f>IF(COUNTIF($A20:$S20,"&lt;&gt;")=0,"",IF($F20="Equal among included roommates",IF(J20&lt;&gt;"Yes",0,IF(COUNTIF($K20:$L20,"Yes")=0,$D20-SUM($T20:V20),ROUND($D20/COUNTIF($G20:$L20,"Yes"),2))),IF($F20="Custom agreed shares",IF(J20="Yes",P20,0),"")))</f>
      </c>
      <c r="X20" s="87" t="str">
        <f>IF(COUNTIF($A20:$S20,"&lt;&gt;")=0,"",IF($F20="Equal among included roommates",IF(K20&lt;&gt;"Yes",0,IF(COUNTIF($L20:$L20,"Yes")=0,$D20-SUM($T20:W20),ROUND($D20/COUNTIF($G20:$L20,"Yes"),2))),IF($F20="Custom agreed shares",IF(K20="Yes",Q20,0),"")))</f>
      </c>
      <c r="Y20" s="87" t="str">
        <f>IF(COUNTIF($A20:$S20,"&lt;&gt;")=0,"",IF($F20="Equal among included roommates",IF(L20&lt;&gt;"Yes",0,IF(0=0,$D20-SUM($T20:X20),ROUND($D20/COUNTIF($G20:$L20,"Yes"),2))),IF($F20="Custom agreed shares",IF(L20="Yes",R20,0),"")))</f>
      </c>
      <c r="Z20" s="81" t="str">
        <f>IF(COUNTIF($A20:$S20,"&lt;&gt;")=0,"",IF(OR($D20="",$D20&lt;=0),"Enter an amount greater than 0.",IF($E20="","Choose who paid.",IF(COUNTIF($G20:$L20,"Yes")=0,"Choose at least one included roommate.",IF($F20="Equal among included roommates","Ready",IF($F20="Custom agreed shares",IF(OR(AND(G20="Yes",M20=""),AND(H20="Yes",N20=""),AND(I20="Yes",O20=""),AND(J20="Yes",P20=""),AND(K20="Yes",Q20=""),AND(L20="Yes",R20="")),"Enter custom shares that add up to the expense amount.",IF(ABS(SUM($M20:$R20))&lt;0.005,"Enter custom shares that add up to the expense amount.",IF(SUM($M20:$R20)&lt;$D20-0.005,"Custom shares are short by "&amp;ROUND($D20-SUM($M20:$R20),2)&amp;".",IF(SUM($M20:$R20)&gt;$D20+0.005,"Custom shares are over by "&amp;ROUND(SUM($M20:$R20)-$D20,2)&amp;".","Ready")))),"Enter custom shares that add up to the expense amount."))))))</f>
      </c>
    </row>
    <row r="21">
      <c r="A21" s="83"/>
      <c r="B21" s="57"/>
      <c r="C21" s="57"/>
      <c r="D21" s="85"/>
      <c r="E21" s="57"/>
      <c r="F21" s="57"/>
      <c r="G21" s="57"/>
      <c r="H21" s="57"/>
      <c r="I21" s="57"/>
      <c r="J21" s="57"/>
      <c r="K21" s="57"/>
      <c r="L21" s="57"/>
      <c r="M21" s="85"/>
      <c r="N21" s="85"/>
      <c r="O21" s="85"/>
      <c r="P21" s="85"/>
      <c r="Q21" s="85"/>
      <c r="R21" s="85"/>
      <c r="S21" s="57"/>
      <c r="T21" s="87" t="str">
        <f>IF(COUNTIF($A21:$S21,"&lt;&gt;")=0,"",IF($F21="Equal among included roommates",IF(G21&lt;&gt;"Yes",0,IF(COUNTIF($H21:$L21,"Yes")=0,$D21-0,ROUND($D21/COUNTIF($G21:$L21,"Yes"),2))),IF($F21="Custom agreed shares",IF(G21="Yes",M21,0),"")))</f>
      </c>
      <c r="U21" s="87" t="str">
        <f>IF(COUNTIF($A21:$S21,"&lt;&gt;")=0,"",IF($F21="Equal among included roommates",IF(H21&lt;&gt;"Yes",0,IF(COUNTIF($I21:$L21,"Yes")=0,$D21-SUM($T21:T21),ROUND($D21/COUNTIF($G21:$L21,"Yes"),2))),IF($F21="Custom agreed shares",IF(H21="Yes",N21,0),"")))</f>
      </c>
      <c r="V21" s="87" t="str">
        <f>IF(COUNTIF($A21:$S21,"&lt;&gt;")=0,"",IF($F21="Equal among included roommates",IF(I21&lt;&gt;"Yes",0,IF(COUNTIF($J21:$L21,"Yes")=0,$D21-SUM($T21:U21),ROUND($D21/COUNTIF($G21:$L21,"Yes"),2))),IF($F21="Custom agreed shares",IF(I21="Yes",O21,0),"")))</f>
      </c>
      <c r="W21" s="87" t="str">
        <f>IF(COUNTIF($A21:$S21,"&lt;&gt;")=0,"",IF($F21="Equal among included roommates",IF(J21&lt;&gt;"Yes",0,IF(COUNTIF($K21:$L21,"Yes")=0,$D21-SUM($T21:V21),ROUND($D21/COUNTIF($G21:$L21,"Yes"),2))),IF($F21="Custom agreed shares",IF(J21="Yes",P21,0),"")))</f>
      </c>
      <c r="X21" s="87" t="str">
        <f>IF(COUNTIF($A21:$S21,"&lt;&gt;")=0,"",IF($F21="Equal among included roommates",IF(K21&lt;&gt;"Yes",0,IF(COUNTIF($L21:$L21,"Yes")=0,$D21-SUM($T21:W21),ROUND($D21/COUNTIF($G21:$L21,"Yes"),2))),IF($F21="Custom agreed shares",IF(K21="Yes",Q21,0),"")))</f>
      </c>
      <c r="Y21" s="87" t="str">
        <f>IF(COUNTIF($A21:$S21,"&lt;&gt;")=0,"",IF($F21="Equal among included roommates",IF(L21&lt;&gt;"Yes",0,IF(0=0,$D21-SUM($T21:X21),ROUND($D21/COUNTIF($G21:$L21,"Yes"),2))),IF($F21="Custom agreed shares",IF(L21="Yes",R21,0),"")))</f>
      </c>
      <c r="Z21" s="81" t="str">
        <f>IF(COUNTIF($A21:$S21,"&lt;&gt;")=0,"",IF(OR($D21="",$D21&lt;=0),"Enter an amount greater than 0.",IF($E21="","Choose who paid.",IF(COUNTIF($G21:$L21,"Yes")=0,"Choose at least one included roommate.",IF($F21="Equal among included roommates","Ready",IF($F21="Custom agreed shares",IF(OR(AND(G21="Yes",M21=""),AND(H21="Yes",N21=""),AND(I21="Yes",O21=""),AND(J21="Yes",P21=""),AND(K21="Yes",Q21=""),AND(L21="Yes",R21="")),"Enter custom shares that add up to the expense amount.",IF(ABS(SUM($M21:$R21))&lt;0.005,"Enter custom shares that add up to the expense amount.",IF(SUM($M21:$R21)&lt;$D21-0.005,"Custom shares are short by "&amp;ROUND($D21-SUM($M21:$R21),2)&amp;".",IF(SUM($M21:$R21)&gt;$D21+0.005,"Custom shares are over by "&amp;ROUND(SUM($M21:$R21)-$D21,2)&amp;".","Ready")))),"Enter custom shares that add up to the expense amount."))))))</f>
      </c>
    </row>
    <row r="22">
      <c r="A22" s="83"/>
      <c r="B22" s="57"/>
      <c r="C22" s="57"/>
      <c r="D22" s="85"/>
      <c r="E22" s="57"/>
      <c r="F22" s="57"/>
      <c r="G22" s="57"/>
      <c r="H22" s="57"/>
      <c r="I22" s="57"/>
      <c r="J22" s="57"/>
      <c r="K22" s="57"/>
      <c r="L22" s="57"/>
      <c r="M22" s="85"/>
      <c r="N22" s="85"/>
      <c r="O22" s="85"/>
      <c r="P22" s="85"/>
      <c r="Q22" s="85"/>
      <c r="R22" s="85"/>
      <c r="S22" s="57"/>
      <c r="T22" s="87" t="str">
        <f>IF(COUNTIF($A22:$S22,"&lt;&gt;")=0,"",IF($F22="Equal among included roommates",IF(G22&lt;&gt;"Yes",0,IF(COUNTIF($H22:$L22,"Yes")=0,$D22-0,ROUND($D22/COUNTIF($G22:$L22,"Yes"),2))),IF($F22="Custom agreed shares",IF(G22="Yes",M22,0),"")))</f>
      </c>
      <c r="U22" s="87" t="str">
        <f>IF(COUNTIF($A22:$S22,"&lt;&gt;")=0,"",IF($F22="Equal among included roommates",IF(H22&lt;&gt;"Yes",0,IF(COUNTIF($I22:$L22,"Yes")=0,$D22-SUM($T22:T22),ROUND($D22/COUNTIF($G22:$L22,"Yes"),2))),IF($F22="Custom agreed shares",IF(H22="Yes",N22,0),"")))</f>
      </c>
      <c r="V22" s="87" t="str">
        <f>IF(COUNTIF($A22:$S22,"&lt;&gt;")=0,"",IF($F22="Equal among included roommates",IF(I22&lt;&gt;"Yes",0,IF(COUNTIF($J22:$L22,"Yes")=0,$D22-SUM($T22:U22),ROUND($D22/COUNTIF($G22:$L22,"Yes"),2))),IF($F22="Custom agreed shares",IF(I22="Yes",O22,0),"")))</f>
      </c>
      <c r="W22" s="87" t="str">
        <f>IF(COUNTIF($A22:$S22,"&lt;&gt;")=0,"",IF($F22="Equal among included roommates",IF(J22&lt;&gt;"Yes",0,IF(COUNTIF($K22:$L22,"Yes")=0,$D22-SUM($T22:V22),ROUND($D22/COUNTIF($G22:$L22,"Yes"),2))),IF($F22="Custom agreed shares",IF(J22="Yes",P22,0),"")))</f>
      </c>
      <c r="X22" s="87" t="str">
        <f>IF(COUNTIF($A22:$S22,"&lt;&gt;")=0,"",IF($F22="Equal among included roommates",IF(K22&lt;&gt;"Yes",0,IF(COUNTIF($L22:$L22,"Yes")=0,$D22-SUM($T22:W22),ROUND($D22/COUNTIF($G22:$L22,"Yes"),2))),IF($F22="Custom agreed shares",IF(K22="Yes",Q22,0),"")))</f>
      </c>
      <c r="Y22" s="87" t="str">
        <f>IF(COUNTIF($A22:$S22,"&lt;&gt;")=0,"",IF($F22="Equal among included roommates",IF(L22&lt;&gt;"Yes",0,IF(0=0,$D22-SUM($T22:X22),ROUND($D22/COUNTIF($G22:$L22,"Yes"),2))),IF($F22="Custom agreed shares",IF(L22="Yes",R22,0),"")))</f>
      </c>
      <c r="Z22" s="81" t="str">
        <f>IF(COUNTIF($A22:$S22,"&lt;&gt;")=0,"",IF(OR($D22="",$D22&lt;=0),"Enter an amount greater than 0.",IF($E22="","Choose who paid.",IF(COUNTIF($G22:$L22,"Yes")=0,"Choose at least one included roommate.",IF($F22="Equal among included roommates","Ready",IF($F22="Custom agreed shares",IF(OR(AND(G22="Yes",M22=""),AND(H22="Yes",N22=""),AND(I22="Yes",O22=""),AND(J22="Yes",P22=""),AND(K22="Yes",Q22=""),AND(L22="Yes",R22="")),"Enter custom shares that add up to the expense amount.",IF(ABS(SUM($M22:$R22))&lt;0.005,"Enter custom shares that add up to the expense amount.",IF(SUM($M22:$R22)&lt;$D22-0.005,"Custom shares are short by "&amp;ROUND($D22-SUM($M22:$R22),2)&amp;".",IF(SUM($M22:$R22)&gt;$D22+0.005,"Custom shares are over by "&amp;ROUND(SUM($M22:$R22)-$D22,2)&amp;".","Ready")))),"Enter custom shares that add up to the expense amount."))))))</f>
      </c>
    </row>
    <row r="23">
      <c r="A23" s="83"/>
      <c r="B23" s="57"/>
      <c r="C23" s="57"/>
      <c r="D23" s="85"/>
      <c r="E23" s="57"/>
      <c r="F23" s="57"/>
      <c r="G23" s="57"/>
      <c r="H23" s="57"/>
      <c r="I23" s="57"/>
      <c r="J23" s="57"/>
      <c r="K23" s="57"/>
      <c r="L23" s="57"/>
      <c r="M23" s="85"/>
      <c r="N23" s="85"/>
      <c r="O23" s="85"/>
      <c r="P23" s="85"/>
      <c r="Q23" s="85"/>
      <c r="R23" s="85"/>
      <c r="S23" s="57"/>
      <c r="T23" s="87" t="str">
        <f>IF(COUNTIF($A23:$S23,"&lt;&gt;")=0,"",IF($F23="Equal among included roommates",IF(G23&lt;&gt;"Yes",0,IF(COUNTIF($H23:$L23,"Yes")=0,$D23-0,ROUND($D23/COUNTIF($G23:$L23,"Yes"),2))),IF($F23="Custom agreed shares",IF(G23="Yes",M23,0),"")))</f>
      </c>
      <c r="U23" s="87" t="str">
        <f>IF(COUNTIF($A23:$S23,"&lt;&gt;")=0,"",IF($F23="Equal among included roommates",IF(H23&lt;&gt;"Yes",0,IF(COUNTIF($I23:$L23,"Yes")=0,$D23-SUM($T23:T23),ROUND($D23/COUNTIF($G23:$L23,"Yes"),2))),IF($F23="Custom agreed shares",IF(H23="Yes",N23,0),"")))</f>
      </c>
      <c r="V23" s="87" t="str">
        <f>IF(COUNTIF($A23:$S23,"&lt;&gt;")=0,"",IF($F23="Equal among included roommates",IF(I23&lt;&gt;"Yes",0,IF(COUNTIF($J23:$L23,"Yes")=0,$D23-SUM($T23:U23),ROUND($D23/COUNTIF($G23:$L23,"Yes"),2))),IF($F23="Custom agreed shares",IF(I23="Yes",O23,0),"")))</f>
      </c>
      <c r="W23" s="87" t="str">
        <f>IF(COUNTIF($A23:$S23,"&lt;&gt;")=0,"",IF($F23="Equal among included roommates",IF(J23&lt;&gt;"Yes",0,IF(COUNTIF($K23:$L23,"Yes")=0,$D23-SUM($T23:V23),ROUND($D23/COUNTIF($G23:$L23,"Yes"),2))),IF($F23="Custom agreed shares",IF(J23="Yes",P23,0),"")))</f>
      </c>
      <c r="X23" s="87" t="str">
        <f>IF(COUNTIF($A23:$S23,"&lt;&gt;")=0,"",IF($F23="Equal among included roommates",IF(K23&lt;&gt;"Yes",0,IF(COUNTIF($L23:$L23,"Yes")=0,$D23-SUM($T23:W23),ROUND($D23/COUNTIF($G23:$L23,"Yes"),2))),IF($F23="Custom agreed shares",IF(K23="Yes",Q23,0),"")))</f>
      </c>
      <c r="Y23" s="87" t="str">
        <f>IF(COUNTIF($A23:$S23,"&lt;&gt;")=0,"",IF($F23="Equal among included roommates",IF(L23&lt;&gt;"Yes",0,IF(0=0,$D23-SUM($T23:X23),ROUND($D23/COUNTIF($G23:$L23,"Yes"),2))),IF($F23="Custom agreed shares",IF(L23="Yes",R23,0),"")))</f>
      </c>
      <c r="Z23" s="81" t="str">
        <f>IF(COUNTIF($A23:$S23,"&lt;&gt;")=0,"",IF(OR($D23="",$D23&lt;=0),"Enter an amount greater than 0.",IF($E23="","Choose who paid.",IF(COUNTIF($G23:$L23,"Yes")=0,"Choose at least one included roommate.",IF($F23="Equal among included roommates","Ready",IF($F23="Custom agreed shares",IF(OR(AND(G23="Yes",M23=""),AND(H23="Yes",N23=""),AND(I23="Yes",O23=""),AND(J23="Yes",P23=""),AND(K23="Yes",Q23=""),AND(L23="Yes",R23="")),"Enter custom shares that add up to the expense amount.",IF(ABS(SUM($M23:$R23))&lt;0.005,"Enter custom shares that add up to the expense amount.",IF(SUM($M23:$R23)&lt;$D23-0.005,"Custom shares are short by "&amp;ROUND($D23-SUM($M23:$R23),2)&amp;".",IF(SUM($M23:$R23)&gt;$D23+0.005,"Custom shares are over by "&amp;ROUND(SUM($M23:$R23)-$D23,2)&amp;".","Ready")))),"Enter custom shares that add up to the expense amount."))))))</f>
      </c>
    </row>
    <row r="24">
      <c r="A24" s="83"/>
      <c r="B24" s="57"/>
      <c r="C24" s="57"/>
      <c r="D24" s="85"/>
      <c r="E24" s="57"/>
      <c r="F24" s="57"/>
      <c r="G24" s="57"/>
      <c r="H24" s="57"/>
      <c r="I24" s="57"/>
      <c r="J24" s="57"/>
      <c r="K24" s="57"/>
      <c r="L24" s="57"/>
      <c r="M24" s="85"/>
      <c r="N24" s="85"/>
      <c r="O24" s="85"/>
      <c r="P24" s="85"/>
      <c r="Q24" s="85"/>
      <c r="R24" s="85"/>
      <c r="S24" s="57"/>
      <c r="T24" s="87" t="str">
        <f>IF(COUNTIF($A24:$S24,"&lt;&gt;")=0,"",IF($F24="Equal among included roommates",IF(G24&lt;&gt;"Yes",0,IF(COUNTIF($H24:$L24,"Yes")=0,$D24-0,ROUND($D24/COUNTIF($G24:$L24,"Yes"),2))),IF($F24="Custom agreed shares",IF(G24="Yes",M24,0),"")))</f>
      </c>
      <c r="U24" s="87" t="str">
        <f>IF(COUNTIF($A24:$S24,"&lt;&gt;")=0,"",IF($F24="Equal among included roommates",IF(H24&lt;&gt;"Yes",0,IF(COUNTIF($I24:$L24,"Yes")=0,$D24-SUM($T24:T24),ROUND($D24/COUNTIF($G24:$L24,"Yes"),2))),IF($F24="Custom agreed shares",IF(H24="Yes",N24,0),"")))</f>
      </c>
      <c r="V24" s="87" t="str">
        <f>IF(COUNTIF($A24:$S24,"&lt;&gt;")=0,"",IF($F24="Equal among included roommates",IF(I24&lt;&gt;"Yes",0,IF(COUNTIF($J24:$L24,"Yes")=0,$D24-SUM($T24:U24),ROUND($D24/COUNTIF($G24:$L24,"Yes"),2))),IF($F24="Custom agreed shares",IF(I24="Yes",O24,0),"")))</f>
      </c>
      <c r="W24" s="87" t="str">
        <f>IF(COUNTIF($A24:$S24,"&lt;&gt;")=0,"",IF($F24="Equal among included roommates",IF(J24&lt;&gt;"Yes",0,IF(COUNTIF($K24:$L24,"Yes")=0,$D24-SUM($T24:V24),ROUND($D24/COUNTIF($G24:$L24,"Yes"),2))),IF($F24="Custom agreed shares",IF(J24="Yes",P24,0),"")))</f>
      </c>
      <c r="X24" s="87" t="str">
        <f>IF(COUNTIF($A24:$S24,"&lt;&gt;")=0,"",IF($F24="Equal among included roommates",IF(K24&lt;&gt;"Yes",0,IF(COUNTIF($L24:$L24,"Yes")=0,$D24-SUM($T24:W24),ROUND($D24/COUNTIF($G24:$L24,"Yes"),2))),IF($F24="Custom agreed shares",IF(K24="Yes",Q24,0),"")))</f>
      </c>
      <c r="Y24" s="87" t="str">
        <f>IF(COUNTIF($A24:$S24,"&lt;&gt;")=0,"",IF($F24="Equal among included roommates",IF(L24&lt;&gt;"Yes",0,IF(0=0,$D24-SUM($T24:X24),ROUND($D24/COUNTIF($G24:$L24,"Yes"),2))),IF($F24="Custom agreed shares",IF(L24="Yes",R24,0),"")))</f>
      </c>
      <c r="Z24" s="81" t="str">
        <f>IF(COUNTIF($A24:$S24,"&lt;&gt;")=0,"",IF(OR($D24="",$D24&lt;=0),"Enter an amount greater than 0.",IF($E24="","Choose who paid.",IF(COUNTIF($G24:$L24,"Yes")=0,"Choose at least one included roommate.",IF($F24="Equal among included roommates","Ready",IF($F24="Custom agreed shares",IF(OR(AND(G24="Yes",M24=""),AND(H24="Yes",N24=""),AND(I24="Yes",O24=""),AND(J24="Yes",P24=""),AND(K24="Yes",Q24=""),AND(L24="Yes",R24="")),"Enter custom shares that add up to the expense amount.",IF(ABS(SUM($M24:$R24))&lt;0.005,"Enter custom shares that add up to the expense amount.",IF(SUM($M24:$R24)&lt;$D24-0.005,"Custom shares are short by "&amp;ROUND($D24-SUM($M24:$R24),2)&amp;".",IF(SUM($M24:$R24)&gt;$D24+0.005,"Custom shares are over by "&amp;ROUND(SUM($M24:$R24)-$D24,2)&amp;".","Ready")))),"Enter custom shares that add up to the expense amount."))))))</f>
      </c>
    </row>
    <row r="25">
      <c r="A25" s="83"/>
      <c r="B25" s="57"/>
      <c r="C25" s="57"/>
      <c r="D25" s="85"/>
      <c r="E25" s="57"/>
      <c r="F25" s="57"/>
      <c r="G25" s="57"/>
      <c r="H25" s="57"/>
      <c r="I25" s="57"/>
      <c r="J25" s="57"/>
      <c r="K25" s="57"/>
      <c r="L25" s="57"/>
      <c r="M25" s="85"/>
      <c r="N25" s="85"/>
      <c r="O25" s="85"/>
      <c r="P25" s="85"/>
      <c r="Q25" s="85"/>
      <c r="R25" s="85"/>
      <c r="S25" s="57"/>
      <c r="T25" s="87" t="str">
        <f>IF(COUNTIF($A25:$S25,"&lt;&gt;")=0,"",IF($F25="Equal among included roommates",IF(G25&lt;&gt;"Yes",0,IF(COUNTIF($H25:$L25,"Yes")=0,$D25-0,ROUND($D25/COUNTIF($G25:$L25,"Yes"),2))),IF($F25="Custom agreed shares",IF(G25="Yes",M25,0),"")))</f>
      </c>
      <c r="U25" s="87" t="str">
        <f>IF(COUNTIF($A25:$S25,"&lt;&gt;")=0,"",IF($F25="Equal among included roommates",IF(H25&lt;&gt;"Yes",0,IF(COUNTIF($I25:$L25,"Yes")=0,$D25-SUM($T25:T25),ROUND($D25/COUNTIF($G25:$L25,"Yes"),2))),IF($F25="Custom agreed shares",IF(H25="Yes",N25,0),"")))</f>
      </c>
      <c r="V25" s="87" t="str">
        <f>IF(COUNTIF($A25:$S25,"&lt;&gt;")=0,"",IF($F25="Equal among included roommates",IF(I25&lt;&gt;"Yes",0,IF(COUNTIF($J25:$L25,"Yes")=0,$D25-SUM($T25:U25),ROUND($D25/COUNTIF($G25:$L25,"Yes"),2))),IF($F25="Custom agreed shares",IF(I25="Yes",O25,0),"")))</f>
      </c>
      <c r="W25" s="87" t="str">
        <f>IF(COUNTIF($A25:$S25,"&lt;&gt;")=0,"",IF($F25="Equal among included roommates",IF(J25&lt;&gt;"Yes",0,IF(COUNTIF($K25:$L25,"Yes")=0,$D25-SUM($T25:V25),ROUND($D25/COUNTIF($G25:$L25,"Yes"),2))),IF($F25="Custom agreed shares",IF(J25="Yes",P25,0),"")))</f>
      </c>
      <c r="X25" s="87" t="str">
        <f>IF(COUNTIF($A25:$S25,"&lt;&gt;")=0,"",IF($F25="Equal among included roommates",IF(K25&lt;&gt;"Yes",0,IF(COUNTIF($L25:$L25,"Yes")=0,$D25-SUM($T25:W25),ROUND($D25/COUNTIF($G25:$L25,"Yes"),2))),IF($F25="Custom agreed shares",IF(K25="Yes",Q25,0),"")))</f>
      </c>
      <c r="Y25" s="87" t="str">
        <f>IF(COUNTIF($A25:$S25,"&lt;&gt;")=0,"",IF($F25="Equal among included roommates",IF(L25&lt;&gt;"Yes",0,IF(0=0,$D25-SUM($T25:X25),ROUND($D25/COUNTIF($G25:$L25,"Yes"),2))),IF($F25="Custom agreed shares",IF(L25="Yes",R25,0),"")))</f>
      </c>
      <c r="Z25" s="81" t="str">
        <f>IF(COUNTIF($A25:$S25,"&lt;&gt;")=0,"",IF(OR($D25="",$D25&lt;=0),"Enter an amount greater than 0.",IF($E25="","Choose who paid.",IF(COUNTIF($G25:$L25,"Yes")=0,"Choose at least one included roommate.",IF($F25="Equal among included roommates","Ready",IF($F25="Custom agreed shares",IF(OR(AND(G25="Yes",M25=""),AND(H25="Yes",N25=""),AND(I25="Yes",O25=""),AND(J25="Yes",P25=""),AND(K25="Yes",Q25=""),AND(L25="Yes",R25="")),"Enter custom shares that add up to the expense amount.",IF(ABS(SUM($M25:$R25))&lt;0.005,"Enter custom shares that add up to the expense amount.",IF(SUM($M25:$R25)&lt;$D25-0.005,"Custom shares are short by "&amp;ROUND($D25-SUM($M25:$R25),2)&amp;".",IF(SUM($M25:$R25)&gt;$D25+0.005,"Custom shares are over by "&amp;ROUND(SUM($M25:$R25)-$D25,2)&amp;".","Ready")))),"Enter custom shares that add up to the expense amount."))))))</f>
      </c>
    </row>
    <row r="26">
      <c r="A26" s="83"/>
      <c r="B26" s="57"/>
      <c r="C26" s="57"/>
      <c r="D26" s="85"/>
      <c r="E26" s="57"/>
      <c r="F26" s="57"/>
      <c r="G26" s="57"/>
      <c r="H26" s="57"/>
      <c r="I26" s="57"/>
      <c r="J26" s="57"/>
      <c r="K26" s="57"/>
      <c r="L26" s="57"/>
      <c r="M26" s="85"/>
      <c r="N26" s="85"/>
      <c r="O26" s="85"/>
      <c r="P26" s="85"/>
      <c r="Q26" s="85"/>
      <c r="R26" s="85"/>
      <c r="S26" s="57"/>
      <c r="T26" s="87" t="str">
        <f>IF(COUNTIF($A26:$S26,"&lt;&gt;")=0,"",IF($F26="Equal among included roommates",IF(G26&lt;&gt;"Yes",0,IF(COUNTIF($H26:$L26,"Yes")=0,$D26-0,ROUND($D26/COUNTIF($G26:$L26,"Yes"),2))),IF($F26="Custom agreed shares",IF(G26="Yes",M26,0),"")))</f>
      </c>
      <c r="U26" s="87" t="str">
        <f>IF(COUNTIF($A26:$S26,"&lt;&gt;")=0,"",IF($F26="Equal among included roommates",IF(H26&lt;&gt;"Yes",0,IF(COUNTIF($I26:$L26,"Yes")=0,$D26-SUM($T26:T26),ROUND($D26/COUNTIF($G26:$L26,"Yes"),2))),IF($F26="Custom agreed shares",IF(H26="Yes",N26,0),"")))</f>
      </c>
      <c r="V26" s="87" t="str">
        <f>IF(COUNTIF($A26:$S26,"&lt;&gt;")=0,"",IF($F26="Equal among included roommates",IF(I26&lt;&gt;"Yes",0,IF(COUNTIF($J26:$L26,"Yes")=0,$D26-SUM($T26:U26),ROUND($D26/COUNTIF($G26:$L26,"Yes"),2))),IF($F26="Custom agreed shares",IF(I26="Yes",O26,0),"")))</f>
      </c>
      <c r="W26" s="87" t="str">
        <f>IF(COUNTIF($A26:$S26,"&lt;&gt;")=0,"",IF($F26="Equal among included roommates",IF(J26&lt;&gt;"Yes",0,IF(COUNTIF($K26:$L26,"Yes")=0,$D26-SUM($T26:V26),ROUND($D26/COUNTIF($G26:$L26,"Yes"),2))),IF($F26="Custom agreed shares",IF(J26="Yes",P26,0),"")))</f>
      </c>
      <c r="X26" s="87" t="str">
        <f>IF(COUNTIF($A26:$S26,"&lt;&gt;")=0,"",IF($F26="Equal among included roommates",IF(K26&lt;&gt;"Yes",0,IF(COUNTIF($L26:$L26,"Yes")=0,$D26-SUM($T26:W26),ROUND($D26/COUNTIF($G26:$L26,"Yes"),2))),IF($F26="Custom agreed shares",IF(K26="Yes",Q26,0),"")))</f>
      </c>
      <c r="Y26" s="87" t="str">
        <f>IF(COUNTIF($A26:$S26,"&lt;&gt;")=0,"",IF($F26="Equal among included roommates",IF(L26&lt;&gt;"Yes",0,IF(0=0,$D26-SUM($T26:X26),ROUND($D26/COUNTIF($G26:$L26,"Yes"),2))),IF($F26="Custom agreed shares",IF(L26="Yes",R26,0),"")))</f>
      </c>
      <c r="Z26" s="81" t="str">
        <f>IF(COUNTIF($A26:$S26,"&lt;&gt;")=0,"",IF(OR($D26="",$D26&lt;=0),"Enter an amount greater than 0.",IF($E26="","Choose who paid.",IF(COUNTIF($G26:$L26,"Yes")=0,"Choose at least one included roommate.",IF($F26="Equal among included roommates","Ready",IF($F26="Custom agreed shares",IF(OR(AND(G26="Yes",M26=""),AND(H26="Yes",N26=""),AND(I26="Yes",O26=""),AND(J26="Yes",P26=""),AND(K26="Yes",Q26=""),AND(L26="Yes",R26="")),"Enter custom shares that add up to the expense amount.",IF(ABS(SUM($M26:$R26))&lt;0.005,"Enter custom shares that add up to the expense amount.",IF(SUM($M26:$R26)&lt;$D26-0.005,"Custom shares are short by "&amp;ROUND($D26-SUM($M26:$R26),2)&amp;".",IF(SUM($M26:$R26)&gt;$D26+0.005,"Custom shares are over by "&amp;ROUND(SUM($M26:$R26)-$D26,2)&amp;".","Ready")))),"Enter custom shares that add up to the expense amount."))))))</f>
      </c>
    </row>
    <row r="27">
      <c r="A27" s="83"/>
      <c r="B27" s="57"/>
      <c r="C27" s="57"/>
      <c r="D27" s="85"/>
      <c r="E27" s="57"/>
      <c r="F27" s="57"/>
      <c r="G27" s="57"/>
      <c r="H27" s="57"/>
      <c r="I27" s="57"/>
      <c r="J27" s="57"/>
      <c r="K27" s="57"/>
      <c r="L27" s="57"/>
      <c r="M27" s="85"/>
      <c r="N27" s="85"/>
      <c r="O27" s="85"/>
      <c r="P27" s="85"/>
      <c r="Q27" s="85"/>
      <c r="R27" s="85"/>
      <c r="S27" s="57"/>
      <c r="T27" s="87" t="str">
        <f>IF(COUNTIF($A27:$S27,"&lt;&gt;")=0,"",IF($F27="Equal among included roommates",IF(G27&lt;&gt;"Yes",0,IF(COUNTIF($H27:$L27,"Yes")=0,$D27-0,ROUND($D27/COUNTIF($G27:$L27,"Yes"),2))),IF($F27="Custom agreed shares",IF(G27="Yes",M27,0),"")))</f>
      </c>
      <c r="U27" s="87" t="str">
        <f>IF(COUNTIF($A27:$S27,"&lt;&gt;")=0,"",IF($F27="Equal among included roommates",IF(H27&lt;&gt;"Yes",0,IF(COUNTIF($I27:$L27,"Yes")=0,$D27-SUM($T27:T27),ROUND($D27/COUNTIF($G27:$L27,"Yes"),2))),IF($F27="Custom agreed shares",IF(H27="Yes",N27,0),"")))</f>
      </c>
      <c r="V27" s="87" t="str">
        <f>IF(COUNTIF($A27:$S27,"&lt;&gt;")=0,"",IF($F27="Equal among included roommates",IF(I27&lt;&gt;"Yes",0,IF(COUNTIF($J27:$L27,"Yes")=0,$D27-SUM($T27:U27),ROUND($D27/COUNTIF($G27:$L27,"Yes"),2))),IF($F27="Custom agreed shares",IF(I27="Yes",O27,0),"")))</f>
      </c>
      <c r="W27" s="87" t="str">
        <f>IF(COUNTIF($A27:$S27,"&lt;&gt;")=0,"",IF($F27="Equal among included roommates",IF(J27&lt;&gt;"Yes",0,IF(COUNTIF($K27:$L27,"Yes")=0,$D27-SUM($T27:V27),ROUND($D27/COUNTIF($G27:$L27,"Yes"),2))),IF($F27="Custom agreed shares",IF(J27="Yes",P27,0),"")))</f>
      </c>
      <c r="X27" s="87" t="str">
        <f>IF(COUNTIF($A27:$S27,"&lt;&gt;")=0,"",IF($F27="Equal among included roommates",IF(K27&lt;&gt;"Yes",0,IF(COUNTIF($L27:$L27,"Yes")=0,$D27-SUM($T27:W27),ROUND($D27/COUNTIF($G27:$L27,"Yes"),2))),IF($F27="Custom agreed shares",IF(K27="Yes",Q27,0),"")))</f>
      </c>
      <c r="Y27" s="87" t="str">
        <f>IF(COUNTIF($A27:$S27,"&lt;&gt;")=0,"",IF($F27="Equal among included roommates",IF(L27&lt;&gt;"Yes",0,IF(0=0,$D27-SUM($T27:X27),ROUND($D27/COUNTIF($G27:$L27,"Yes"),2))),IF($F27="Custom agreed shares",IF(L27="Yes",R27,0),"")))</f>
      </c>
      <c r="Z27" s="81" t="str">
        <f>IF(COUNTIF($A27:$S27,"&lt;&gt;")=0,"",IF(OR($D27="",$D27&lt;=0),"Enter an amount greater than 0.",IF($E27="","Choose who paid.",IF(COUNTIF($G27:$L27,"Yes")=0,"Choose at least one included roommate.",IF($F27="Equal among included roommates","Ready",IF($F27="Custom agreed shares",IF(OR(AND(G27="Yes",M27=""),AND(H27="Yes",N27=""),AND(I27="Yes",O27=""),AND(J27="Yes",P27=""),AND(K27="Yes",Q27=""),AND(L27="Yes",R27="")),"Enter custom shares that add up to the expense amount.",IF(ABS(SUM($M27:$R27))&lt;0.005,"Enter custom shares that add up to the expense amount.",IF(SUM($M27:$R27)&lt;$D27-0.005,"Custom shares are short by "&amp;ROUND($D27-SUM($M27:$R27),2)&amp;".",IF(SUM($M27:$R27)&gt;$D27+0.005,"Custom shares are over by "&amp;ROUND(SUM($M27:$R27)-$D27,2)&amp;".","Ready")))),"Enter custom shares that add up to the expense amount."))))))</f>
      </c>
    </row>
    <row r="28">
      <c r="A28" s="83"/>
      <c r="B28" s="57"/>
      <c r="C28" s="57"/>
      <c r="D28" s="85"/>
      <c r="E28" s="57"/>
      <c r="F28" s="57"/>
      <c r="G28" s="57"/>
      <c r="H28" s="57"/>
      <c r="I28" s="57"/>
      <c r="J28" s="57"/>
      <c r="K28" s="57"/>
      <c r="L28" s="57"/>
      <c r="M28" s="85"/>
      <c r="N28" s="85"/>
      <c r="O28" s="85"/>
      <c r="P28" s="85"/>
      <c r="Q28" s="85"/>
      <c r="R28" s="85"/>
      <c r="S28" s="57"/>
      <c r="T28" s="87" t="str">
        <f>IF(COUNTIF($A28:$S28,"&lt;&gt;")=0,"",IF($F28="Equal among included roommates",IF(G28&lt;&gt;"Yes",0,IF(COUNTIF($H28:$L28,"Yes")=0,$D28-0,ROUND($D28/COUNTIF($G28:$L28,"Yes"),2))),IF($F28="Custom agreed shares",IF(G28="Yes",M28,0),"")))</f>
      </c>
      <c r="U28" s="87" t="str">
        <f>IF(COUNTIF($A28:$S28,"&lt;&gt;")=0,"",IF($F28="Equal among included roommates",IF(H28&lt;&gt;"Yes",0,IF(COUNTIF($I28:$L28,"Yes")=0,$D28-SUM($T28:T28),ROUND($D28/COUNTIF($G28:$L28,"Yes"),2))),IF($F28="Custom agreed shares",IF(H28="Yes",N28,0),"")))</f>
      </c>
      <c r="V28" s="87" t="str">
        <f>IF(COUNTIF($A28:$S28,"&lt;&gt;")=0,"",IF($F28="Equal among included roommates",IF(I28&lt;&gt;"Yes",0,IF(COUNTIF($J28:$L28,"Yes")=0,$D28-SUM($T28:U28),ROUND($D28/COUNTIF($G28:$L28,"Yes"),2))),IF($F28="Custom agreed shares",IF(I28="Yes",O28,0),"")))</f>
      </c>
      <c r="W28" s="87" t="str">
        <f>IF(COUNTIF($A28:$S28,"&lt;&gt;")=0,"",IF($F28="Equal among included roommates",IF(J28&lt;&gt;"Yes",0,IF(COUNTIF($K28:$L28,"Yes")=0,$D28-SUM($T28:V28),ROUND($D28/COUNTIF($G28:$L28,"Yes"),2))),IF($F28="Custom agreed shares",IF(J28="Yes",P28,0),"")))</f>
      </c>
      <c r="X28" s="87" t="str">
        <f>IF(COUNTIF($A28:$S28,"&lt;&gt;")=0,"",IF($F28="Equal among included roommates",IF(K28&lt;&gt;"Yes",0,IF(COUNTIF($L28:$L28,"Yes")=0,$D28-SUM($T28:W28),ROUND($D28/COUNTIF($G28:$L28,"Yes"),2))),IF($F28="Custom agreed shares",IF(K28="Yes",Q28,0),"")))</f>
      </c>
      <c r="Y28" s="87" t="str">
        <f>IF(COUNTIF($A28:$S28,"&lt;&gt;")=0,"",IF($F28="Equal among included roommates",IF(L28&lt;&gt;"Yes",0,IF(0=0,$D28-SUM($T28:X28),ROUND($D28/COUNTIF($G28:$L28,"Yes"),2))),IF($F28="Custom agreed shares",IF(L28="Yes",R28,0),"")))</f>
      </c>
      <c r="Z28" s="81" t="str">
        <f>IF(COUNTIF($A28:$S28,"&lt;&gt;")=0,"",IF(OR($D28="",$D28&lt;=0),"Enter an amount greater than 0.",IF($E28="","Choose who paid.",IF(COUNTIF($G28:$L28,"Yes")=0,"Choose at least one included roommate.",IF($F28="Equal among included roommates","Ready",IF($F28="Custom agreed shares",IF(OR(AND(G28="Yes",M28=""),AND(H28="Yes",N28=""),AND(I28="Yes",O28=""),AND(J28="Yes",P28=""),AND(K28="Yes",Q28=""),AND(L28="Yes",R28="")),"Enter custom shares that add up to the expense amount.",IF(ABS(SUM($M28:$R28))&lt;0.005,"Enter custom shares that add up to the expense amount.",IF(SUM($M28:$R28)&lt;$D28-0.005,"Custom shares are short by "&amp;ROUND($D28-SUM($M28:$R28),2)&amp;".",IF(SUM($M28:$R28)&gt;$D28+0.005,"Custom shares are over by "&amp;ROUND(SUM($M28:$R28)-$D28,2)&amp;".","Ready")))),"Enter custom shares that add up to the expense amount."))))))</f>
      </c>
    </row>
    <row r="29">
      <c r="A29" s="83"/>
      <c r="B29" s="57"/>
      <c r="C29" s="57"/>
      <c r="D29" s="85"/>
      <c r="E29" s="57"/>
      <c r="F29" s="57"/>
      <c r="G29" s="57"/>
      <c r="H29" s="57"/>
      <c r="I29" s="57"/>
      <c r="J29" s="57"/>
      <c r="K29" s="57"/>
      <c r="L29" s="57"/>
      <c r="M29" s="85"/>
      <c r="N29" s="85"/>
      <c r="O29" s="85"/>
      <c r="P29" s="85"/>
      <c r="Q29" s="85"/>
      <c r="R29" s="85"/>
      <c r="S29" s="57"/>
      <c r="T29" s="87" t="str">
        <f>IF(COUNTIF($A29:$S29,"&lt;&gt;")=0,"",IF($F29="Equal among included roommates",IF(G29&lt;&gt;"Yes",0,IF(COUNTIF($H29:$L29,"Yes")=0,$D29-0,ROUND($D29/COUNTIF($G29:$L29,"Yes"),2))),IF($F29="Custom agreed shares",IF(G29="Yes",M29,0),"")))</f>
      </c>
      <c r="U29" s="87" t="str">
        <f>IF(COUNTIF($A29:$S29,"&lt;&gt;")=0,"",IF($F29="Equal among included roommates",IF(H29&lt;&gt;"Yes",0,IF(COUNTIF($I29:$L29,"Yes")=0,$D29-SUM($T29:T29),ROUND($D29/COUNTIF($G29:$L29,"Yes"),2))),IF($F29="Custom agreed shares",IF(H29="Yes",N29,0),"")))</f>
      </c>
      <c r="V29" s="87" t="str">
        <f>IF(COUNTIF($A29:$S29,"&lt;&gt;")=0,"",IF($F29="Equal among included roommates",IF(I29&lt;&gt;"Yes",0,IF(COUNTIF($J29:$L29,"Yes")=0,$D29-SUM($T29:U29),ROUND($D29/COUNTIF($G29:$L29,"Yes"),2))),IF($F29="Custom agreed shares",IF(I29="Yes",O29,0),"")))</f>
      </c>
      <c r="W29" s="87" t="str">
        <f>IF(COUNTIF($A29:$S29,"&lt;&gt;")=0,"",IF($F29="Equal among included roommates",IF(J29&lt;&gt;"Yes",0,IF(COUNTIF($K29:$L29,"Yes")=0,$D29-SUM($T29:V29),ROUND($D29/COUNTIF($G29:$L29,"Yes"),2))),IF($F29="Custom agreed shares",IF(J29="Yes",P29,0),"")))</f>
      </c>
      <c r="X29" s="87" t="str">
        <f>IF(COUNTIF($A29:$S29,"&lt;&gt;")=0,"",IF($F29="Equal among included roommates",IF(K29&lt;&gt;"Yes",0,IF(COUNTIF($L29:$L29,"Yes")=0,$D29-SUM($T29:W29),ROUND($D29/COUNTIF($G29:$L29,"Yes"),2))),IF($F29="Custom agreed shares",IF(K29="Yes",Q29,0),"")))</f>
      </c>
      <c r="Y29" s="87" t="str">
        <f>IF(COUNTIF($A29:$S29,"&lt;&gt;")=0,"",IF($F29="Equal among included roommates",IF(L29&lt;&gt;"Yes",0,IF(0=0,$D29-SUM($T29:X29),ROUND($D29/COUNTIF($G29:$L29,"Yes"),2))),IF($F29="Custom agreed shares",IF(L29="Yes",R29,0),"")))</f>
      </c>
      <c r="Z29" s="81" t="str">
        <f>IF(COUNTIF($A29:$S29,"&lt;&gt;")=0,"",IF(OR($D29="",$D29&lt;=0),"Enter an amount greater than 0.",IF($E29="","Choose who paid.",IF(COUNTIF($G29:$L29,"Yes")=0,"Choose at least one included roommate.",IF($F29="Equal among included roommates","Ready",IF($F29="Custom agreed shares",IF(OR(AND(G29="Yes",M29=""),AND(H29="Yes",N29=""),AND(I29="Yes",O29=""),AND(J29="Yes",P29=""),AND(K29="Yes",Q29=""),AND(L29="Yes",R29="")),"Enter custom shares that add up to the expense amount.",IF(ABS(SUM($M29:$R29))&lt;0.005,"Enter custom shares that add up to the expense amount.",IF(SUM($M29:$R29)&lt;$D29-0.005,"Custom shares are short by "&amp;ROUND($D29-SUM($M29:$R29),2)&amp;".",IF(SUM($M29:$R29)&gt;$D29+0.005,"Custom shares are over by "&amp;ROUND(SUM($M29:$R29)-$D29,2)&amp;".","Ready")))),"Enter custom shares that add up to the expense amount."))))))</f>
      </c>
    </row>
    <row r="30">
      <c r="A30" s="83"/>
      <c r="B30" s="57"/>
      <c r="C30" s="57"/>
      <c r="D30" s="85"/>
      <c r="E30" s="57"/>
      <c r="F30" s="57"/>
      <c r="G30" s="57"/>
      <c r="H30" s="57"/>
      <c r="I30" s="57"/>
      <c r="J30" s="57"/>
      <c r="K30" s="57"/>
      <c r="L30" s="57"/>
      <c r="M30" s="85"/>
      <c r="N30" s="85"/>
      <c r="O30" s="85"/>
      <c r="P30" s="85"/>
      <c r="Q30" s="85"/>
      <c r="R30" s="85"/>
      <c r="S30" s="57"/>
      <c r="T30" s="87" t="str">
        <f>IF(COUNTIF($A30:$S30,"&lt;&gt;")=0,"",IF($F30="Equal among included roommates",IF(G30&lt;&gt;"Yes",0,IF(COUNTIF($H30:$L30,"Yes")=0,$D30-0,ROUND($D30/COUNTIF($G30:$L30,"Yes"),2))),IF($F30="Custom agreed shares",IF(G30="Yes",M30,0),"")))</f>
      </c>
      <c r="U30" s="87" t="str">
        <f>IF(COUNTIF($A30:$S30,"&lt;&gt;")=0,"",IF($F30="Equal among included roommates",IF(H30&lt;&gt;"Yes",0,IF(COUNTIF($I30:$L30,"Yes")=0,$D30-SUM($T30:T30),ROUND($D30/COUNTIF($G30:$L30,"Yes"),2))),IF($F30="Custom agreed shares",IF(H30="Yes",N30,0),"")))</f>
      </c>
      <c r="V30" s="87" t="str">
        <f>IF(COUNTIF($A30:$S30,"&lt;&gt;")=0,"",IF($F30="Equal among included roommates",IF(I30&lt;&gt;"Yes",0,IF(COUNTIF($J30:$L30,"Yes")=0,$D30-SUM($T30:U30),ROUND($D30/COUNTIF($G30:$L30,"Yes"),2))),IF($F30="Custom agreed shares",IF(I30="Yes",O30,0),"")))</f>
      </c>
      <c r="W30" s="87" t="str">
        <f>IF(COUNTIF($A30:$S30,"&lt;&gt;")=0,"",IF($F30="Equal among included roommates",IF(J30&lt;&gt;"Yes",0,IF(COUNTIF($K30:$L30,"Yes")=0,$D30-SUM($T30:V30),ROUND($D30/COUNTIF($G30:$L30,"Yes"),2))),IF($F30="Custom agreed shares",IF(J30="Yes",P30,0),"")))</f>
      </c>
      <c r="X30" s="87" t="str">
        <f>IF(COUNTIF($A30:$S30,"&lt;&gt;")=0,"",IF($F30="Equal among included roommates",IF(K30&lt;&gt;"Yes",0,IF(COUNTIF($L30:$L30,"Yes")=0,$D30-SUM($T30:W30),ROUND($D30/COUNTIF($G30:$L30,"Yes"),2))),IF($F30="Custom agreed shares",IF(K30="Yes",Q30,0),"")))</f>
      </c>
      <c r="Y30" s="87" t="str">
        <f>IF(COUNTIF($A30:$S30,"&lt;&gt;")=0,"",IF($F30="Equal among included roommates",IF(L30&lt;&gt;"Yes",0,IF(0=0,$D30-SUM($T30:X30),ROUND($D30/COUNTIF($G30:$L30,"Yes"),2))),IF($F30="Custom agreed shares",IF(L30="Yes",R30,0),"")))</f>
      </c>
      <c r="Z30" s="81" t="str">
        <f>IF(COUNTIF($A30:$S30,"&lt;&gt;")=0,"",IF(OR($D30="",$D30&lt;=0),"Enter an amount greater than 0.",IF($E30="","Choose who paid.",IF(COUNTIF($G30:$L30,"Yes")=0,"Choose at least one included roommate.",IF($F30="Equal among included roommates","Ready",IF($F30="Custom agreed shares",IF(OR(AND(G30="Yes",M30=""),AND(H30="Yes",N30=""),AND(I30="Yes",O30=""),AND(J30="Yes",P30=""),AND(K30="Yes",Q30=""),AND(L30="Yes",R30="")),"Enter custom shares that add up to the expense amount.",IF(ABS(SUM($M30:$R30))&lt;0.005,"Enter custom shares that add up to the expense amount.",IF(SUM($M30:$R30)&lt;$D30-0.005,"Custom shares are short by "&amp;ROUND($D30-SUM($M30:$R30),2)&amp;".",IF(SUM($M30:$R30)&gt;$D30+0.005,"Custom shares are over by "&amp;ROUND(SUM($M30:$R30)-$D30,2)&amp;".","Ready")))),"Enter custom shares that add up to the expense amount."))))))</f>
      </c>
    </row>
    <row r="31">
      <c r="A31" s="83"/>
      <c r="B31" s="57"/>
      <c r="C31" s="57"/>
      <c r="D31" s="85"/>
      <c r="E31" s="57"/>
      <c r="F31" s="57"/>
      <c r="G31" s="57"/>
      <c r="H31" s="57"/>
      <c r="I31" s="57"/>
      <c r="J31" s="57"/>
      <c r="K31" s="57"/>
      <c r="L31" s="57"/>
      <c r="M31" s="85"/>
      <c r="N31" s="85"/>
      <c r="O31" s="85"/>
      <c r="P31" s="85"/>
      <c r="Q31" s="85"/>
      <c r="R31" s="85"/>
      <c r="S31" s="57"/>
      <c r="T31" s="87" t="str">
        <f>IF(COUNTIF($A31:$S31,"&lt;&gt;")=0,"",IF($F31="Equal among included roommates",IF(G31&lt;&gt;"Yes",0,IF(COUNTIF($H31:$L31,"Yes")=0,$D31-0,ROUND($D31/COUNTIF($G31:$L31,"Yes"),2))),IF($F31="Custom agreed shares",IF(G31="Yes",M31,0),"")))</f>
      </c>
      <c r="U31" s="87" t="str">
        <f>IF(COUNTIF($A31:$S31,"&lt;&gt;")=0,"",IF($F31="Equal among included roommates",IF(H31&lt;&gt;"Yes",0,IF(COUNTIF($I31:$L31,"Yes")=0,$D31-SUM($T31:T31),ROUND($D31/COUNTIF($G31:$L31,"Yes"),2))),IF($F31="Custom agreed shares",IF(H31="Yes",N31,0),"")))</f>
      </c>
      <c r="V31" s="87" t="str">
        <f>IF(COUNTIF($A31:$S31,"&lt;&gt;")=0,"",IF($F31="Equal among included roommates",IF(I31&lt;&gt;"Yes",0,IF(COUNTIF($J31:$L31,"Yes")=0,$D31-SUM($T31:U31),ROUND($D31/COUNTIF($G31:$L31,"Yes"),2))),IF($F31="Custom agreed shares",IF(I31="Yes",O31,0),"")))</f>
      </c>
      <c r="W31" s="87" t="str">
        <f>IF(COUNTIF($A31:$S31,"&lt;&gt;")=0,"",IF($F31="Equal among included roommates",IF(J31&lt;&gt;"Yes",0,IF(COUNTIF($K31:$L31,"Yes")=0,$D31-SUM($T31:V31),ROUND($D31/COUNTIF($G31:$L31,"Yes"),2))),IF($F31="Custom agreed shares",IF(J31="Yes",P31,0),"")))</f>
      </c>
      <c r="X31" s="87" t="str">
        <f>IF(COUNTIF($A31:$S31,"&lt;&gt;")=0,"",IF($F31="Equal among included roommates",IF(K31&lt;&gt;"Yes",0,IF(COUNTIF($L31:$L31,"Yes")=0,$D31-SUM($T31:W31),ROUND($D31/COUNTIF($G31:$L31,"Yes"),2))),IF($F31="Custom agreed shares",IF(K31="Yes",Q31,0),"")))</f>
      </c>
      <c r="Y31" s="87" t="str">
        <f>IF(COUNTIF($A31:$S31,"&lt;&gt;")=0,"",IF($F31="Equal among included roommates",IF(L31&lt;&gt;"Yes",0,IF(0=0,$D31-SUM($T31:X31),ROUND($D31/COUNTIF($G31:$L31,"Yes"),2))),IF($F31="Custom agreed shares",IF(L31="Yes",R31,0),"")))</f>
      </c>
      <c r="Z31" s="81" t="str">
        <f>IF(COUNTIF($A31:$S31,"&lt;&gt;")=0,"",IF(OR($D31="",$D31&lt;=0),"Enter an amount greater than 0.",IF($E31="","Choose who paid.",IF(COUNTIF($G31:$L31,"Yes")=0,"Choose at least one included roommate.",IF($F31="Equal among included roommates","Ready",IF($F31="Custom agreed shares",IF(OR(AND(G31="Yes",M31=""),AND(H31="Yes",N31=""),AND(I31="Yes",O31=""),AND(J31="Yes",P31=""),AND(K31="Yes",Q31=""),AND(L31="Yes",R31="")),"Enter custom shares that add up to the expense amount.",IF(ABS(SUM($M31:$R31))&lt;0.005,"Enter custom shares that add up to the expense amount.",IF(SUM($M31:$R31)&lt;$D31-0.005,"Custom shares are short by "&amp;ROUND($D31-SUM($M31:$R31),2)&amp;".",IF(SUM($M31:$R31)&gt;$D31+0.005,"Custom shares are over by "&amp;ROUND(SUM($M31:$R31)-$D31,2)&amp;".","Ready")))),"Enter custom shares that add up to the expense amount."))))))</f>
      </c>
    </row>
    <row r="32">
      <c r="A32" s="83"/>
      <c r="B32" s="57"/>
      <c r="C32" s="57"/>
      <c r="D32" s="85"/>
      <c r="E32" s="57"/>
      <c r="F32" s="57"/>
      <c r="G32" s="57"/>
      <c r="H32" s="57"/>
      <c r="I32" s="57"/>
      <c r="J32" s="57"/>
      <c r="K32" s="57"/>
      <c r="L32" s="57"/>
      <c r="M32" s="85"/>
      <c r="N32" s="85"/>
      <c r="O32" s="85"/>
      <c r="P32" s="85"/>
      <c r="Q32" s="85"/>
      <c r="R32" s="85"/>
      <c r="S32" s="57"/>
      <c r="T32" s="87" t="str">
        <f>IF(COUNTIF($A32:$S32,"&lt;&gt;")=0,"",IF($F32="Equal among included roommates",IF(G32&lt;&gt;"Yes",0,IF(COUNTIF($H32:$L32,"Yes")=0,$D32-0,ROUND($D32/COUNTIF($G32:$L32,"Yes"),2))),IF($F32="Custom agreed shares",IF(G32="Yes",M32,0),"")))</f>
      </c>
      <c r="U32" s="87" t="str">
        <f>IF(COUNTIF($A32:$S32,"&lt;&gt;")=0,"",IF($F32="Equal among included roommates",IF(H32&lt;&gt;"Yes",0,IF(COUNTIF($I32:$L32,"Yes")=0,$D32-SUM($T32:T32),ROUND($D32/COUNTIF($G32:$L32,"Yes"),2))),IF($F32="Custom agreed shares",IF(H32="Yes",N32,0),"")))</f>
      </c>
      <c r="V32" s="87" t="str">
        <f>IF(COUNTIF($A32:$S32,"&lt;&gt;")=0,"",IF($F32="Equal among included roommates",IF(I32&lt;&gt;"Yes",0,IF(COUNTIF($J32:$L32,"Yes")=0,$D32-SUM($T32:U32),ROUND($D32/COUNTIF($G32:$L32,"Yes"),2))),IF($F32="Custom agreed shares",IF(I32="Yes",O32,0),"")))</f>
      </c>
      <c r="W32" s="87" t="str">
        <f>IF(COUNTIF($A32:$S32,"&lt;&gt;")=0,"",IF($F32="Equal among included roommates",IF(J32&lt;&gt;"Yes",0,IF(COUNTIF($K32:$L32,"Yes")=0,$D32-SUM($T32:V32),ROUND($D32/COUNTIF($G32:$L32,"Yes"),2))),IF($F32="Custom agreed shares",IF(J32="Yes",P32,0),"")))</f>
      </c>
      <c r="X32" s="87" t="str">
        <f>IF(COUNTIF($A32:$S32,"&lt;&gt;")=0,"",IF($F32="Equal among included roommates",IF(K32&lt;&gt;"Yes",0,IF(COUNTIF($L32:$L32,"Yes")=0,$D32-SUM($T32:W32),ROUND($D32/COUNTIF($G32:$L32,"Yes"),2))),IF($F32="Custom agreed shares",IF(K32="Yes",Q32,0),"")))</f>
      </c>
      <c r="Y32" s="87" t="str">
        <f>IF(COUNTIF($A32:$S32,"&lt;&gt;")=0,"",IF($F32="Equal among included roommates",IF(L32&lt;&gt;"Yes",0,IF(0=0,$D32-SUM($T32:X32),ROUND($D32/COUNTIF($G32:$L32,"Yes"),2))),IF($F32="Custom agreed shares",IF(L32="Yes",R32,0),"")))</f>
      </c>
      <c r="Z32" s="81" t="str">
        <f>IF(COUNTIF($A32:$S32,"&lt;&gt;")=0,"",IF(OR($D32="",$D32&lt;=0),"Enter an amount greater than 0.",IF($E32="","Choose who paid.",IF(COUNTIF($G32:$L32,"Yes")=0,"Choose at least one included roommate.",IF($F32="Equal among included roommates","Ready",IF($F32="Custom agreed shares",IF(OR(AND(G32="Yes",M32=""),AND(H32="Yes",N32=""),AND(I32="Yes",O32=""),AND(J32="Yes",P32=""),AND(K32="Yes",Q32=""),AND(L32="Yes",R32="")),"Enter custom shares that add up to the expense amount.",IF(ABS(SUM($M32:$R32))&lt;0.005,"Enter custom shares that add up to the expense amount.",IF(SUM($M32:$R32)&lt;$D32-0.005,"Custom shares are short by "&amp;ROUND($D32-SUM($M32:$R32),2)&amp;".",IF(SUM($M32:$R32)&gt;$D32+0.005,"Custom shares are over by "&amp;ROUND(SUM($M32:$R32)-$D32,2)&amp;".","Ready")))),"Enter custom shares that add up to the expense amount."))))))</f>
      </c>
    </row>
    <row r="33">
      <c r="A33" s="83"/>
      <c r="B33" s="57"/>
      <c r="C33" s="57"/>
      <c r="D33" s="85"/>
      <c r="E33" s="57"/>
      <c r="F33" s="57"/>
      <c r="G33" s="57"/>
      <c r="H33" s="57"/>
      <c r="I33" s="57"/>
      <c r="J33" s="57"/>
      <c r="K33" s="57"/>
      <c r="L33" s="57"/>
      <c r="M33" s="85"/>
      <c r="N33" s="85"/>
      <c r="O33" s="85"/>
      <c r="P33" s="85"/>
      <c r="Q33" s="85"/>
      <c r="R33" s="85"/>
      <c r="S33" s="57"/>
      <c r="T33" s="87" t="str">
        <f>IF(COUNTIF($A33:$S33,"&lt;&gt;")=0,"",IF($F33="Equal among included roommates",IF(G33&lt;&gt;"Yes",0,IF(COUNTIF($H33:$L33,"Yes")=0,$D33-0,ROUND($D33/COUNTIF($G33:$L33,"Yes"),2))),IF($F33="Custom agreed shares",IF(G33="Yes",M33,0),"")))</f>
      </c>
      <c r="U33" s="87" t="str">
        <f>IF(COUNTIF($A33:$S33,"&lt;&gt;")=0,"",IF($F33="Equal among included roommates",IF(H33&lt;&gt;"Yes",0,IF(COUNTIF($I33:$L33,"Yes")=0,$D33-SUM($T33:T33),ROUND($D33/COUNTIF($G33:$L33,"Yes"),2))),IF($F33="Custom agreed shares",IF(H33="Yes",N33,0),"")))</f>
      </c>
      <c r="V33" s="87" t="str">
        <f>IF(COUNTIF($A33:$S33,"&lt;&gt;")=0,"",IF($F33="Equal among included roommates",IF(I33&lt;&gt;"Yes",0,IF(COUNTIF($J33:$L33,"Yes")=0,$D33-SUM($T33:U33),ROUND($D33/COUNTIF($G33:$L33,"Yes"),2))),IF($F33="Custom agreed shares",IF(I33="Yes",O33,0),"")))</f>
      </c>
      <c r="W33" s="87" t="str">
        <f>IF(COUNTIF($A33:$S33,"&lt;&gt;")=0,"",IF($F33="Equal among included roommates",IF(J33&lt;&gt;"Yes",0,IF(COUNTIF($K33:$L33,"Yes")=0,$D33-SUM($T33:V33),ROUND($D33/COUNTIF($G33:$L33,"Yes"),2))),IF($F33="Custom agreed shares",IF(J33="Yes",P33,0),"")))</f>
      </c>
      <c r="X33" s="87" t="str">
        <f>IF(COUNTIF($A33:$S33,"&lt;&gt;")=0,"",IF($F33="Equal among included roommates",IF(K33&lt;&gt;"Yes",0,IF(COUNTIF($L33:$L33,"Yes")=0,$D33-SUM($T33:W33),ROUND($D33/COUNTIF($G33:$L33,"Yes"),2))),IF($F33="Custom agreed shares",IF(K33="Yes",Q33,0),"")))</f>
      </c>
      <c r="Y33" s="87" t="str">
        <f>IF(COUNTIF($A33:$S33,"&lt;&gt;")=0,"",IF($F33="Equal among included roommates",IF(L33&lt;&gt;"Yes",0,IF(0=0,$D33-SUM($T33:X33),ROUND($D33/COUNTIF($G33:$L33,"Yes"),2))),IF($F33="Custom agreed shares",IF(L33="Yes",R33,0),"")))</f>
      </c>
      <c r="Z33" s="81" t="str">
        <f>IF(COUNTIF($A33:$S33,"&lt;&gt;")=0,"",IF(OR($D33="",$D33&lt;=0),"Enter an amount greater than 0.",IF($E33="","Choose who paid.",IF(COUNTIF($G33:$L33,"Yes")=0,"Choose at least one included roommate.",IF($F33="Equal among included roommates","Ready",IF($F33="Custom agreed shares",IF(OR(AND(G33="Yes",M33=""),AND(H33="Yes",N33=""),AND(I33="Yes",O33=""),AND(J33="Yes",P33=""),AND(K33="Yes",Q33=""),AND(L33="Yes",R33="")),"Enter custom shares that add up to the expense amount.",IF(ABS(SUM($M33:$R33))&lt;0.005,"Enter custom shares that add up to the expense amount.",IF(SUM($M33:$R33)&lt;$D33-0.005,"Custom shares are short by "&amp;ROUND($D33-SUM($M33:$R33),2)&amp;".",IF(SUM($M33:$R33)&gt;$D33+0.005,"Custom shares are over by "&amp;ROUND(SUM($M33:$R33)-$D33,2)&amp;".","Ready")))),"Enter custom shares that add up to the expense amount."))))))</f>
      </c>
    </row>
    <row r="34">
      <c r="A34" s="83"/>
      <c r="B34" s="57"/>
      <c r="C34" s="57"/>
      <c r="D34" s="85"/>
      <c r="E34" s="57"/>
      <c r="F34" s="57"/>
      <c r="G34" s="57"/>
      <c r="H34" s="57"/>
      <c r="I34" s="57"/>
      <c r="J34" s="57"/>
      <c r="K34" s="57"/>
      <c r="L34" s="57"/>
      <c r="M34" s="85"/>
      <c r="N34" s="85"/>
      <c r="O34" s="85"/>
      <c r="P34" s="85"/>
      <c r="Q34" s="85"/>
      <c r="R34" s="85"/>
      <c r="S34" s="57"/>
      <c r="T34" s="87" t="str">
        <f>IF(COUNTIF($A34:$S34,"&lt;&gt;")=0,"",IF($F34="Equal among included roommates",IF(G34&lt;&gt;"Yes",0,IF(COUNTIF($H34:$L34,"Yes")=0,$D34-0,ROUND($D34/COUNTIF($G34:$L34,"Yes"),2))),IF($F34="Custom agreed shares",IF(G34="Yes",M34,0),"")))</f>
      </c>
      <c r="U34" s="87" t="str">
        <f>IF(COUNTIF($A34:$S34,"&lt;&gt;")=0,"",IF($F34="Equal among included roommates",IF(H34&lt;&gt;"Yes",0,IF(COUNTIF($I34:$L34,"Yes")=0,$D34-SUM($T34:T34),ROUND($D34/COUNTIF($G34:$L34,"Yes"),2))),IF($F34="Custom agreed shares",IF(H34="Yes",N34,0),"")))</f>
      </c>
      <c r="V34" s="87" t="str">
        <f>IF(COUNTIF($A34:$S34,"&lt;&gt;")=0,"",IF($F34="Equal among included roommates",IF(I34&lt;&gt;"Yes",0,IF(COUNTIF($J34:$L34,"Yes")=0,$D34-SUM($T34:U34),ROUND($D34/COUNTIF($G34:$L34,"Yes"),2))),IF($F34="Custom agreed shares",IF(I34="Yes",O34,0),"")))</f>
      </c>
      <c r="W34" s="87" t="str">
        <f>IF(COUNTIF($A34:$S34,"&lt;&gt;")=0,"",IF($F34="Equal among included roommates",IF(J34&lt;&gt;"Yes",0,IF(COUNTIF($K34:$L34,"Yes")=0,$D34-SUM($T34:V34),ROUND($D34/COUNTIF($G34:$L34,"Yes"),2))),IF($F34="Custom agreed shares",IF(J34="Yes",P34,0),"")))</f>
      </c>
      <c r="X34" s="87" t="str">
        <f>IF(COUNTIF($A34:$S34,"&lt;&gt;")=0,"",IF($F34="Equal among included roommates",IF(K34&lt;&gt;"Yes",0,IF(COUNTIF($L34:$L34,"Yes")=0,$D34-SUM($T34:W34),ROUND($D34/COUNTIF($G34:$L34,"Yes"),2))),IF($F34="Custom agreed shares",IF(K34="Yes",Q34,0),"")))</f>
      </c>
      <c r="Y34" s="87" t="str">
        <f>IF(COUNTIF($A34:$S34,"&lt;&gt;")=0,"",IF($F34="Equal among included roommates",IF(L34&lt;&gt;"Yes",0,IF(0=0,$D34-SUM($T34:X34),ROUND($D34/COUNTIF($G34:$L34,"Yes"),2))),IF($F34="Custom agreed shares",IF(L34="Yes",R34,0),"")))</f>
      </c>
      <c r="Z34" s="81" t="str">
        <f>IF(COUNTIF($A34:$S34,"&lt;&gt;")=0,"",IF(OR($D34="",$D34&lt;=0),"Enter an amount greater than 0.",IF($E34="","Choose who paid.",IF(COUNTIF($G34:$L34,"Yes")=0,"Choose at least one included roommate.",IF($F34="Equal among included roommates","Ready",IF($F34="Custom agreed shares",IF(OR(AND(G34="Yes",M34=""),AND(H34="Yes",N34=""),AND(I34="Yes",O34=""),AND(J34="Yes",P34=""),AND(K34="Yes",Q34=""),AND(L34="Yes",R34="")),"Enter custom shares that add up to the expense amount.",IF(ABS(SUM($M34:$R34))&lt;0.005,"Enter custom shares that add up to the expense amount.",IF(SUM($M34:$R34)&lt;$D34-0.005,"Custom shares are short by "&amp;ROUND($D34-SUM($M34:$R34),2)&amp;".",IF(SUM($M34:$R34)&gt;$D34+0.005,"Custom shares are over by "&amp;ROUND(SUM($M34:$R34)-$D34,2)&amp;".","Ready")))),"Enter custom shares that add up to the expense amount."))))))</f>
      </c>
    </row>
    <row r="35">
      <c r="A35" s="83"/>
      <c r="B35" s="57"/>
      <c r="C35" s="57"/>
      <c r="D35" s="85"/>
      <c r="E35" s="57"/>
      <c r="F35" s="57"/>
      <c r="G35" s="57"/>
      <c r="H35" s="57"/>
      <c r="I35" s="57"/>
      <c r="J35" s="57"/>
      <c r="K35" s="57"/>
      <c r="L35" s="57"/>
      <c r="M35" s="85"/>
      <c r="N35" s="85"/>
      <c r="O35" s="85"/>
      <c r="P35" s="85"/>
      <c r="Q35" s="85"/>
      <c r="R35" s="85"/>
      <c r="S35" s="57"/>
      <c r="T35" s="87" t="str">
        <f>IF(COUNTIF($A35:$S35,"&lt;&gt;")=0,"",IF($F35="Equal among included roommates",IF(G35&lt;&gt;"Yes",0,IF(COUNTIF($H35:$L35,"Yes")=0,$D35-0,ROUND($D35/COUNTIF($G35:$L35,"Yes"),2))),IF($F35="Custom agreed shares",IF(G35="Yes",M35,0),"")))</f>
      </c>
      <c r="U35" s="87" t="str">
        <f>IF(COUNTIF($A35:$S35,"&lt;&gt;")=0,"",IF($F35="Equal among included roommates",IF(H35&lt;&gt;"Yes",0,IF(COUNTIF($I35:$L35,"Yes")=0,$D35-SUM($T35:T35),ROUND($D35/COUNTIF($G35:$L35,"Yes"),2))),IF($F35="Custom agreed shares",IF(H35="Yes",N35,0),"")))</f>
      </c>
      <c r="V35" s="87" t="str">
        <f>IF(COUNTIF($A35:$S35,"&lt;&gt;")=0,"",IF($F35="Equal among included roommates",IF(I35&lt;&gt;"Yes",0,IF(COUNTIF($J35:$L35,"Yes")=0,$D35-SUM($T35:U35),ROUND($D35/COUNTIF($G35:$L35,"Yes"),2))),IF($F35="Custom agreed shares",IF(I35="Yes",O35,0),"")))</f>
      </c>
      <c r="W35" s="87" t="str">
        <f>IF(COUNTIF($A35:$S35,"&lt;&gt;")=0,"",IF($F35="Equal among included roommates",IF(J35&lt;&gt;"Yes",0,IF(COUNTIF($K35:$L35,"Yes")=0,$D35-SUM($T35:V35),ROUND($D35/COUNTIF($G35:$L35,"Yes"),2))),IF($F35="Custom agreed shares",IF(J35="Yes",P35,0),"")))</f>
      </c>
      <c r="X35" s="87" t="str">
        <f>IF(COUNTIF($A35:$S35,"&lt;&gt;")=0,"",IF($F35="Equal among included roommates",IF(K35&lt;&gt;"Yes",0,IF(COUNTIF($L35:$L35,"Yes")=0,$D35-SUM($T35:W35),ROUND($D35/COUNTIF($G35:$L35,"Yes"),2))),IF($F35="Custom agreed shares",IF(K35="Yes",Q35,0),"")))</f>
      </c>
      <c r="Y35" s="87" t="str">
        <f>IF(COUNTIF($A35:$S35,"&lt;&gt;")=0,"",IF($F35="Equal among included roommates",IF(L35&lt;&gt;"Yes",0,IF(0=0,$D35-SUM($T35:X35),ROUND($D35/COUNTIF($G35:$L35,"Yes"),2))),IF($F35="Custom agreed shares",IF(L35="Yes",R35,0),"")))</f>
      </c>
      <c r="Z35" s="81" t="str">
        <f>IF(COUNTIF($A35:$S35,"&lt;&gt;")=0,"",IF(OR($D35="",$D35&lt;=0),"Enter an amount greater than 0.",IF($E35="","Choose who paid.",IF(COUNTIF($G35:$L35,"Yes")=0,"Choose at least one included roommate.",IF($F35="Equal among included roommates","Ready",IF($F35="Custom agreed shares",IF(OR(AND(G35="Yes",M35=""),AND(H35="Yes",N35=""),AND(I35="Yes",O35=""),AND(J35="Yes",P35=""),AND(K35="Yes",Q35=""),AND(L35="Yes",R35="")),"Enter custom shares that add up to the expense amount.",IF(ABS(SUM($M35:$R35))&lt;0.005,"Enter custom shares that add up to the expense amount.",IF(SUM($M35:$R35)&lt;$D35-0.005,"Custom shares are short by "&amp;ROUND($D35-SUM($M35:$R35),2)&amp;".",IF(SUM($M35:$R35)&gt;$D35+0.005,"Custom shares are over by "&amp;ROUND(SUM($M35:$R35)-$D35,2)&amp;".","Ready")))),"Enter custom shares that add up to the expense amount."))))))</f>
      </c>
    </row>
    <row r="36">
      <c r="A36" s="83"/>
      <c r="B36" s="57"/>
      <c r="C36" s="57"/>
      <c r="D36" s="85"/>
      <c r="E36" s="57"/>
      <c r="F36" s="57"/>
      <c r="G36" s="57"/>
      <c r="H36" s="57"/>
      <c r="I36" s="57"/>
      <c r="J36" s="57"/>
      <c r="K36" s="57"/>
      <c r="L36" s="57"/>
      <c r="M36" s="85"/>
      <c r="N36" s="85"/>
      <c r="O36" s="85"/>
      <c r="P36" s="85"/>
      <c r="Q36" s="85"/>
      <c r="R36" s="85"/>
      <c r="S36" s="57"/>
      <c r="T36" s="87" t="str">
        <f>IF(COUNTIF($A36:$S36,"&lt;&gt;")=0,"",IF($F36="Equal among included roommates",IF(G36&lt;&gt;"Yes",0,IF(COUNTIF($H36:$L36,"Yes")=0,$D36-0,ROUND($D36/COUNTIF($G36:$L36,"Yes"),2))),IF($F36="Custom agreed shares",IF(G36="Yes",M36,0),"")))</f>
      </c>
      <c r="U36" s="87" t="str">
        <f>IF(COUNTIF($A36:$S36,"&lt;&gt;")=0,"",IF($F36="Equal among included roommates",IF(H36&lt;&gt;"Yes",0,IF(COUNTIF($I36:$L36,"Yes")=0,$D36-SUM($T36:T36),ROUND($D36/COUNTIF($G36:$L36,"Yes"),2))),IF($F36="Custom agreed shares",IF(H36="Yes",N36,0),"")))</f>
      </c>
      <c r="V36" s="87" t="str">
        <f>IF(COUNTIF($A36:$S36,"&lt;&gt;")=0,"",IF($F36="Equal among included roommates",IF(I36&lt;&gt;"Yes",0,IF(COUNTIF($J36:$L36,"Yes")=0,$D36-SUM($T36:U36),ROUND($D36/COUNTIF($G36:$L36,"Yes"),2))),IF($F36="Custom agreed shares",IF(I36="Yes",O36,0),"")))</f>
      </c>
      <c r="W36" s="87" t="str">
        <f>IF(COUNTIF($A36:$S36,"&lt;&gt;")=0,"",IF($F36="Equal among included roommates",IF(J36&lt;&gt;"Yes",0,IF(COUNTIF($K36:$L36,"Yes")=0,$D36-SUM($T36:V36),ROUND($D36/COUNTIF($G36:$L36,"Yes"),2))),IF($F36="Custom agreed shares",IF(J36="Yes",P36,0),"")))</f>
      </c>
      <c r="X36" s="87" t="str">
        <f>IF(COUNTIF($A36:$S36,"&lt;&gt;")=0,"",IF($F36="Equal among included roommates",IF(K36&lt;&gt;"Yes",0,IF(COUNTIF($L36:$L36,"Yes")=0,$D36-SUM($T36:W36),ROUND($D36/COUNTIF($G36:$L36,"Yes"),2))),IF($F36="Custom agreed shares",IF(K36="Yes",Q36,0),"")))</f>
      </c>
      <c r="Y36" s="87" t="str">
        <f>IF(COUNTIF($A36:$S36,"&lt;&gt;")=0,"",IF($F36="Equal among included roommates",IF(L36&lt;&gt;"Yes",0,IF(0=0,$D36-SUM($T36:X36),ROUND($D36/COUNTIF($G36:$L36,"Yes"),2))),IF($F36="Custom agreed shares",IF(L36="Yes",R36,0),"")))</f>
      </c>
      <c r="Z36" s="81" t="str">
        <f>IF(COUNTIF($A36:$S36,"&lt;&gt;")=0,"",IF(OR($D36="",$D36&lt;=0),"Enter an amount greater than 0.",IF($E36="","Choose who paid.",IF(COUNTIF($G36:$L36,"Yes")=0,"Choose at least one included roommate.",IF($F36="Equal among included roommates","Ready",IF($F36="Custom agreed shares",IF(OR(AND(G36="Yes",M36=""),AND(H36="Yes",N36=""),AND(I36="Yes",O36=""),AND(J36="Yes",P36=""),AND(K36="Yes",Q36=""),AND(L36="Yes",R36="")),"Enter custom shares that add up to the expense amount.",IF(ABS(SUM($M36:$R36))&lt;0.005,"Enter custom shares that add up to the expense amount.",IF(SUM($M36:$R36)&lt;$D36-0.005,"Custom shares are short by "&amp;ROUND($D36-SUM($M36:$R36),2)&amp;".",IF(SUM($M36:$R36)&gt;$D36+0.005,"Custom shares are over by "&amp;ROUND(SUM($M36:$R36)-$D36,2)&amp;".","Ready")))),"Enter custom shares that add up to the expense amount."))))))</f>
      </c>
    </row>
    <row r="37">
      <c r="A37" s="83"/>
      <c r="B37" s="57"/>
      <c r="C37" s="57"/>
      <c r="D37" s="85"/>
      <c r="E37" s="57"/>
      <c r="F37" s="57"/>
      <c r="G37" s="57"/>
      <c r="H37" s="57"/>
      <c r="I37" s="57"/>
      <c r="J37" s="57"/>
      <c r="K37" s="57"/>
      <c r="L37" s="57"/>
      <c r="M37" s="85"/>
      <c r="N37" s="85"/>
      <c r="O37" s="85"/>
      <c r="P37" s="85"/>
      <c r="Q37" s="85"/>
      <c r="R37" s="85"/>
      <c r="S37" s="57"/>
      <c r="T37" s="87" t="str">
        <f>IF(COUNTIF($A37:$S37,"&lt;&gt;")=0,"",IF($F37="Equal among included roommates",IF(G37&lt;&gt;"Yes",0,IF(COUNTIF($H37:$L37,"Yes")=0,$D37-0,ROUND($D37/COUNTIF($G37:$L37,"Yes"),2))),IF($F37="Custom agreed shares",IF(G37="Yes",M37,0),"")))</f>
      </c>
      <c r="U37" s="87" t="str">
        <f>IF(COUNTIF($A37:$S37,"&lt;&gt;")=0,"",IF($F37="Equal among included roommates",IF(H37&lt;&gt;"Yes",0,IF(COUNTIF($I37:$L37,"Yes")=0,$D37-SUM($T37:T37),ROUND($D37/COUNTIF($G37:$L37,"Yes"),2))),IF($F37="Custom agreed shares",IF(H37="Yes",N37,0),"")))</f>
      </c>
      <c r="V37" s="87" t="str">
        <f>IF(COUNTIF($A37:$S37,"&lt;&gt;")=0,"",IF($F37="Equal among included roommates",IF(I37&lt;&gt;"Yes",0,IF(COUNTIF($J37:$L37,"Yes")=0,$D37-SUM($T37:U37),ROUND($D37/COUNTIF($G37:$L37,"Yes"),2))),IF($F37="Custom agreed shares",IF(I37="Yes",O37,0),"")))</f>
      </c>
      <c r="W37" s="87" t="str">
        <f>IF(COUNTIF($A37:$S37,"&lt;&gt;")=0,"",IF($F37="Equal among included roommates",IF(J37&lt;&gt;"Yes",0,IF(COUNTIF($K37:$L37,"Yes")=0,$D37-SUM($T37:V37),ROUND($D37/COUNTIF($G37:$L37,"Yes"),2))),IF($F37="Custom agreed shares",IF(J37="Yes",P37,0),"")))</f>
      </c>
      <c r="X37" s="87" t="str">
        <f>IF(COUNTIF($A37:$S37,"&lt;&gt;")=0,"",IF($F37="Equal among included roommates",IF(K37&lt;&gt;"Yes",0,IF(COUNTIF($L37:$L37,"Yes")=0,$D37-SUM($T37:W37),ROUND($D37/COUNTIF($G37:$L37,"Yes"),2))),IF($F37="Custom agreed shares",IF(K37="Yes",Q37,0),"")))</f>
      </c>
      <c r="Y37" s="87" t="str">
        <f>IF(COUNTIF($A37:$S37,"&lt;&gt;")=0,"",IF($F37="Equal among included roommates",IF(L37&lt;&gt;"Yes",0,IF(0=0,$D37-SUM($T37:X37),ROUND($D37/COUNTIF($G37:$L37,"Yes"),2))),IF($F37="Custom agreed shares",IF(L37="Yes",R37,0),"")))</f>
      </c>
      <c r="Z37" s="81" t="str">
        <f>IF(COUNTIF($A37:$S37,"&lt;&gt;")=0,"",IF(OR($D37="",$D37&lt;=0),"Enter an amount greater than 0.",IF($E37="","Choose who paid.",IF(COUNTIF($G37:$L37,"Yes")=0,"Choose at least one included roommate.",IF($F37="Equal among included roommates","Ready",IF($F37="Custom agreed shares",IF(OR(AND(G37="Yes",M37=""),AND(H37="Yes",N37=""),AND(I37="Yes",O37=""),AND(J37="Yes",P37=""),AND(K37="Yes",Q37=""),AND(L37="Yes",R37="")),"Enter custom shares that add up to the expense amount.",IF(ABS(SUM($M37:$R37))&lt;0.005,"Enter custom shares that add up to the expense amount.",IF(SUM($M37:$R37)&lt;$D37-0.005,"Custom shares are short by "&amp;ROUND($D37-SUM($M37:$R37),2)&amp;".",IF(SUM($M37:$R37)&gt;$D37+0.005,"Custom shares are over by "&amp;ROUND(SUM($M37:$R37)-$D37,2)&amp;".","Ready")))),"Enter custom shares that add up to the expense amount."))))))</f>
      </c>
    </row>
    <row r="38">
      <c r="A38" s="83"/>
      <c r="B38" s="57"/>
      <c r="C38" s="57"/>
      <c r="D38" s="85"/>
      <c r="E38" s="57"/>
      <c r="F38" s="57"/>
      <c r="G38" s="57"/>
      <c r="H38" s="57"/>
      <c r="I38" s="57"/>
      <c r="J38" s="57"/>
      <c r="K38" s="57"/>
      <c r="L38" s="57"/>
      <c r="M38" s="85"/>
      <c r="N38" s="85"/>
      <c r="O38" s="85"/>
      <c r="P38" s="85"/>
      <c r="Q38" s="85"/>
      <c r="R38" s="85"/>
      <c r="S38" s="57"/>
      <c r="T38" s="87" t="str">
        <f>IF(COUNTIF($A38:$S38,"&lt;&gt;")=0,"",IF($F38="Equal among included roommates",IF(G38&lt;&gt;"Yes",0,IF(COUNTIF($H38:$L38,"Yes")=0,$D38-0,ROUND($D38/COUNTIF($G38:$L38,"Yes"),2))),IF($F38="Custom agreed shares",IF(G38="Yes",M38,0),"")))</f>
      </c>
      <c r="U38" s="87" t="str">
        <f>IF(COUNTIF($A38:$S38,"&lt;&gt;")=0,"",IF($F38="Equal among included roommates",IF(H38&lt;&gt;"Yes",0,IF(COUNTIF($I38:$L38,"Yes")=0,$D38-SUM($T38:T38),ROUND($D38/COUNTIF($G38:$L38,"Yes"),2))),IF($F38="Custom agreed shares",IF(H38="Yes",N38,0),"")))</f>
      </c>
      <c r="V38" s="87" t="str">
        <f>IF(COUNTIF($A38:$S38,"&lt;&gt;")=0,"",IF($F38="Equal among included roommates",IF(I38&lt;&gt;"Yes",0,IF(COUNTIF($J38:$L38,"Yes")=0,$D38-SUM($T38:U38),ROUND($D38/COUNTIF($G38:$L38,"Yes"),2))),IF($F38="Custom agreed shares",IF(I38="Yes",O38,0),"")))</f>
      </c>
      <c r="W38" s="87" t="str">
        <f>IF(COUNTIF($A38:$S38,"&lt;&gt;")=0,"",IF($F38="Equal among included roommates",IF(J38&lt;&gt;"Yes",0,IF(COUNTIF($K38:$L38,"Yes")=0,$D38-SUM($T38:V38),ROUND($D38/COUNTIF($G38:$L38,"Yes"),2))),IF($F38="Custom agreed shares",IF(J38="Yes",P38,0),"")))</f>
      </c>
      <c r="X38" s="87" t="str">
        <f>IF(COUNTIF($A38:$S38,"&lt;&gt;")=0,"",IF($F38="Equal among included roommates",IF(K38&lt;&gt;"Yes",0,IF(COUNTIF($L38:$L38,"Yes")=0,$D38-SUM($T38:W38),ROUND($D38/COUNTIF($G38:$L38,"Yes"),2))),IF($F38="Custom agreed shares",IF(K38="Yes",Q38,0),"")))</f>
      </c>
      <c r="Y38" s="87" t="str">
        <f>IF(COUNTIF($A38:$S38,"&lt;&gt;")=0,"",IF($F38="Equal among included roommates",IF(L38&lt;&gt;"Yes",0,IF(0=0,$D38-SUM($T38:X38),ROUND($D38/COUNTIF($G38:$L38,"Yes"),2))),IF($F38="Custom agreed shares",IF(L38="Yes",R38,0),"")))</f>
      </c>
      <c r="Z38" s="81" t="str">
        <f>IF(COUNTIF($A38:$S38,"&lt;&gt;")=0,"",IF(OR($D38="",$D38&lt;=0),"Enter an amount greater than 0.",IF($E38="","Choose who paid.",IF(COUNTIF($G38:$L38,"Yes")=0,"Choose at least one included roommate.",IF($F38="Equal among included roommates","Ready",IF($F38="Custom agreed shares",IF(OR(AND(G38="Yes",M38=""),AND(H38="Yes",N38=""),AND(I38="Yes",O38=""),AND(J38="Yes",P38=""),AND(K38="Yes",Q38=""),AND(L38="Yes",R38="")),"Enter custom shares that add up to the expense amount.",IF(ABS(SUM($M38:$R38))&lt;0.005,"Enter custom shares that add up to the expense amount.",IF(SUM($M38:$R38)&lt;$D38-0.005,"Custom shares are short by "&amp;ROUND($D38-SUM($M38:$R38),2)&amp;".",IF(SUM($M38:$R38)&gt;$D38+0.005,"Custom shares are over by "&amp;ROUND(SUM($M38:$R38)-$D38,2)&amp;".","Ready")))),"Enter custom shares that add up to the expense amount."))))))</f>
      </c>
    </row>
    <row r="39">
      <c r="A39" s="83"/>
      <c r="B39" s="57"/>
      <c r="C39" s="57"/>
      <c r="D39" s="85"/>
      <c r="E39" s="57"/>
      <c r="F39" s="57"/>
      <c r="G39" s="57"/>
      <c r="H39" s="57"/>
      <c r="I39" s="57"/>
      <c r="J39" s="57"/>
      <c r="K39" s="57"/>
      <c r="L39" s="57"/>
      <c r="M39" s="85"/>
      <c r="N39" s="85"/>
      <c r="O39" s="85"/>
      <c r="P39" s="85"/>
      <c r="Q39" s="85"/>
      <c r="R39" s="85"/>
      <c r="S39" s="57"/>
      <c r="T39" s="87" t="str">
        <f>IF(COUNTIF($A39:$S39,"&lt;&gt;")=0,"",IF($F39="Equal among included roommates",IF(G39&lt;&gt;"Yes",0,IF(COUNTIF($H39:$L39,"Yes")=0,$D39-0,ROUND($D39/COUNTIF($G39:$L39,"Yes"),2))),IF($F39="Custom agreed shares",IF(G39="Yes",M39,0),"")))</f>
      </c>
      <c r="U39" s="87" t="str">
        <f>IF(COUNTIF($A39:$S39,"&lt;&gt;")=0,"",IF($F39="Equal among included roommates",IF(H39&lt;&gt;"Yes",0,IF(COUNTIF($I39:$L39,"Yes")=0,$D39-SUM($T39:T39),ROUND($D39/COUNTIF($G39:$L39,"Yes"),2))),IF($F39="Custom agreed shares",IF(H39="Yes",N39,0),"")))</f>
      </c>
      <c r="V39" s="87" t="str">
        <f>IF(COUNTIF($A39:$S39,"&lt;&gt;")=0,"",IF($F39="Equal among included roommates",IF(I39&lt;&gt;"Yes",0,IF(COUNTIF($J39:$L39,"Yes")=0,$D39-SUM($T39:U39),ROUND($D39/COUNTIF($G39:$L39,"Yes"),2))),IF($F39="Custom agreed shares",IF(I39="Yes",O39,0),"")))</f>
      </c>
      <c r="W39" s="87" t="str">
        <f>IF(COUNTIF($A39:$S39,"&lt;&gt;")=0,"",IF($F39="Equal among included roommates",IF(J39&lt;&gt;"Yes",0,IF(COUNTIF($K39:$L39,"Yes")=0,$D39-SUM($T39:V39),ROUND($D39/COUNTIF($G39:$L39,"Yes"),2))),IF($F39="Custom agreed shares",IF(J39="Yes",P39,0),"")))</f>
      </c>
      <c r="X39" s="87" t="str">
        <f>IF(COUNTIF($A39:$S39,"&lt;&gt;")=0,"",IF($F39="Equal among included roommates",IF(K39&lt;&gt;"Yes",0,IF(COUNTIF($L39:$L39,"Yes")=0,$D39-SUM($T39:W39),ROUND($D39/COUNTIF($G39:$L39,"Yes"),2))),IF($F39="Custom agreed shares",IF(K39="Yes",Q39,0),"")))</f>
      </c>
      <c r="Y39" s="87" t="str">
        <f>IF(COUNTIF($A39:$S39,"&lt;&gt;")=0,"",IF($F39="Equal among included roommates",IF(L39&lt;&gt;"Yes",0,IF(0=0,$D39-SUM($T39:X39),ROUND($D39/COUNTIF($G39:$L39,"Yes"),2))),IF($F39="Custom agreed shares",IF(L39="Yes",R39,0),"")))</f>
      </c>
      <c r="Z39" s="81" t="str">
        <f>IF(COUNTIF($A39:$S39,"&lt;&gt;")=0,"",IF(OR($D39="",$D39&lt;=0),"Enter an amount greater than 0.",IF($E39="","Choose who paid.",IF(COUNTIF($G39:$L39,"Yes")=0,"Choose at least one included roommate.",IF($F39="Equal among included roommates","Ready",IF($F39="Custom agreed shares",IF(OR(AND(G39="Yes",M39=""),AND(H39="Yes",N39=""),AND(I39="Yes",O39=""),AND(J39="Yes",P39=""),AND(K39="Yes",Q39=""),AND(L39="Yes",R39="")),"Enter custom shares that add up to the expense amount.",IF(ABS(SUM($M39:$R39))&lt;0.005,"Enter custom shares that add up to the expense amount.",IF(SUM($M39:$R39)&lt;$D39-0.005,"Custom shares are short by "&amp;ROUND($D39-SUM($M39:$R39),2)&amp;".",IF(SUM($M39:$R39)&gt;$D39+0.005,"Custom shares are over by "&amp;ROUND(SUM($M39:$R39)-$D39,2)&amp;".","Ready")))),"Enter custom shares that add up to the expense amount."))))))</f>
      </c>
    </row>
    <row r="40">
      <c r="A40" s="83"/>
      <c r="B40" s="57"/>
      <c r="C40" s="57"/>
      <c r="D40" s="85"/>
      <c r="E40" s="57"/>
      <c r="F40" s="57"/>
      <c r="G40" s="57"/>
      <c r="H40" s="57"/>
      <c r="I40" s="57"/>
      <c r="J40" s="57"/>
      <c r="K40" s="57"/>
      <c r="L40" s="57"/>
      <c r="M40" s="85"/>
      <c r="N40" s="85"/>
      <c r="O40" s="85"/>
      <c r="P40" s="85"/>
      <c r="Q40" s="85"/>
      <c r="R40" s="85"/>
      <c r="S40" s="57"/>
      <c r="T40" s="87" t="str">
        <f>IF(COUNTIF($A40:$S40,"&lt;&gt;")=0,"",IF($F40="Equal among included roommates",IF(G40&lt;&gt;"Yes",0,IF(COUNTIF($H40:$L40,"Yes")=0,$D40-0,ROUND($D40/COUNTIF($G40:$L40,"Yes"),2))),IF($F40="Custom agreed shares",IF(G40="Yes",M40,0),"")))</f>
      </c>
      <c r="U40" s="87" t="str">
        <f>IF(COUNTIF($A40:$S40,"&lt;&gt;")=0,"",IF($F40="Equal among included roommates",IF(H40&lt;&gt;"Yes",0,IF(COUNTIF($I40:$L40,"Yes")=0,$D40-SUM($T40:T40),ROUND($D40/COUNTIF($G40:$L40,"Yes"),2))),IF($F40="Custom agreed shares",IF(H40="Yes",N40,0),"")))</f>
      </c>
      <c r="V40" s="87" t="str">
        <f>IF(COUNTIF($A40:$S40,"&lt;&gt;")=0,"",IF($F40="Equal among included roommates",IF(I40&lt;&gt;"Yes",0,IF(COUNTIF($J40:$L40,"Yes")=0,$D40-SUM($T40:U40),ROUND($D40/COUNTIF($G40:$L40,"Yes"),2))),IF($F40="Custom agreed shares",IF(I40="Yes",O40,0),"")))</f>
      </c>
      <c r="W40" s="87" t="str">
        <f>IF(COUNTIF($A40:$S40,"&lt;&gt;")=0,"",IF($F40="Equal among included roommates",IF(J40&lt;&gt;"Yes",0,IF(COUNTIF($K40:$L40,"Yes")=0,$D40-SUM($T40:V40),ROUND($D40/COUNTIF($G40:$L40,"Yes"),2))),IF($F40="Custom agreed shares",IF(J40="Yes",P40,0),"")))</f>
      </c>
      <c r="X40" s="87" t="str">
        <f>IF(COUNTIF($A40:$S40,"&lt;&gt;")=0,"",IF($F40="Equal among included roommates",IF(K40&lt;&gt;"Yes",0,IF(COUNTIF($L40:$L40,"Yes")=0,$D40-SUM($T40:W40),ROUND($D40/COUNTIF($G40:$L40,"Yes"),2))),IF($F40="Custom agreed shares",IF(K40="Yes",Q40,0),"")))</f>
      </c>
      <c r="Y40" s="87" t="str">
        <f>IF(COUNTIF($A40:$S40,"&lt;&gt;")=0,"",IF($F40="Equal among included roommates",IF(L40&lt;&gt;"Yes",0,IF(0=0,$D40-SUM($T40:X40),ROUND($D40/COUNTIF($G40:$L40,"Yes"),2))),IF($F40="Custom agreed shares",IF(L40="Yes",R40,0),"")))</f>
      </c>
      <c r="Z40" s="81" t="str">
        <f>IF(COUNTIF($A40:$S40,"&lt;&gt;")=0,"",IF(OR($D40="",$D40&lt;=0),"Enter an amount greater than 0.",IF($E40="","Choose who paid.",IF(COUNTIF($G40:$L40,"Yes")=0,"Choose at least one included roommate.",IF($F40="Equal among included roommates","Ready",IF($F40="Custom agreed shares",IF(OR(AND(G40="Yes",M40=""),AND(H40="Yes",N40=""),AND(I40="Yes",O40=""),AND(J40="Yes",P40=""),AND(K40="Yes",Q40=""),AND(L40="Yes",R40="")),"Enter custom shares that add up to the expense amount.",IF(ABS(SUM($M40:$R40))&lt;0.005,"Enter custom shares that add up to the expense amount.",IF(SUM($M40:$R40)&lt;$D40-0.005,"Custom shares are short by "&amp;ROUND($D40-SUM($M40:$R40),2)&amp;".",IF(SUM($M40:$R40)&gt;$D40+0.005,"Custom shares are over by "&amp;ROUND(SUM($M40:$R40)-$D40,2)&amp;".","Ready")))),"Enter custom shares that add up to the expense amount."))))))</f>
      </c>
    </row>
    <row r="41">
      <c r="A41" s="83"/>
      <c r="B41" s="57"/>
      <c r="C41" s="57"/>
      <c r="D41" s="85"/>
      <c r="E41" s="57"/>
      <c r="F41" s="57"/>
      <c r="G41" s="57"/>
      <c r="H41" s="57"/>
      <c r="I41" s="57"/>
      <c r="J41" s="57"/>
      <c r="K41" s="57"/>
      <c r="L41" s="57"/>
      <c r="M41" s="85"/>
      <c r="N41" s="85"/>
      <c r="O41" s="85"/>
      <c r="P41" s="85"/>
      <c r="Q41" s="85"/>
      <c r="R41" s="85"/>
      <c r="S41" s="57"/>
      <c r="T41" s="87" t="str">
        <f>IF(COUNTIF($A41:$S41,"&lt;&gt;")=0,"",IF($F41="Equal among included roommates",IF(G41&lt;&gt;"Yes",0,IF(COUNTIF($H41:$L41,"Yes")=0,$D41-0,ROUND($D41/COUNTIF($G41:$L41,"Yes"),2))),IF($F41="Custom agreed shares",IF(G41="Yes",M41,0),"")))</f>
      </c>
      <c r="U41" s="87" t="str">
        <f>IF(COUNTIF($A41:$S41,"&lt;&gt;")=0,"",IF($F41="Equal among included roommates",IF(H41&lt;&gt;"Yes",0,IF(COUNTIF($I41:$L41,"Yes")=0,$D41-SUM($T41:T41),ROUND($D41/COUNTIF($G41:$L41,"Yes"),2))),IF($F41="Custom agreed shares",IF(H41="Yes",N41,0),"")))</f>
      </c>
      <c r="V41" s="87" t="str">
        <f>IF(COUNTIF($A41:$S41,"&lt;&gt;")=0,"",IF($F41="Equal among included roommates",IF(I41&lt;&gt;"Yes",0,IF(COUNTIF($J41:$L41,"Yes")=0,$D41-SUM($T41:U41),ROUND($D41/COUNTIF($G41:$L41,"Yes"),2))),IF($F41="Custom agreed shares",IF(I41="Yes",O41,0),"")))</f>
      </c>
      <c r="W41" s="87" t="str">
        <f>IF(COUNTIF($A41:$S41,"&lt;&gt;")=0,"",IF($F41="Equal among included roommates",IF(J41&lt;&gt;"Yes",0,IF(COUNTIF($K41:$L41,"Yes")=0,$D41-SUM($T41:V41),ROUND($D41/COUNTIF($G41:$L41,"Yes"),2))),IF($F41="Custom agreed shares",IF(J41="Yes",P41,0),"")))</f>
      </c>
      <c r="X41" s="87" t="str">
        <f>IF(COUNTIF($A41:$S41,"&lt;&gt;")=0,"",IF($F41="Equal among included roommates",IF(K41&lt;&gt;"Yes",0,IF(COUNTIF($L41:$L41,"Yes")=0,$D41-SUM($T41:W41),ROUND($D41/COUNTIF($G41:$L41,"Yes"),2))),IF($F41="Custom agreed shares",IF(K41="Yes",Q41,0),"")))</f>
      </c>
      <c r="Y41" s="87" t="str">
        <f>IF(COUNTIF($A41:$S41,"&lt;&gt;")=0,"",IF($F41="Equal among included roommates",IF(L41&lt;&gt;"Yes",0,IF(0=0,$D41-SUM($T41:X41),ROUND($D41/COUNTIF($G41:$L41,"Yes"),2))),IF($F41="Custom agreed shares",IF(L41="Yes",R41,0),"")))</f>
      </c>
      <c r="Z41" s="81" t="str">
        <f>IF(COUNTIF($A41:$S41,"&lt;&gt;")=0,"",IF(OR($D41="",$D41&lt;=0),"Enter an amount greater than 0.",IF($E41="","Choose who paid.",IF(COUNTIF($G41:$L41,"Yes")=0,"Choose at least one included roommate.",IF($F41="Equal among included roommates","Ready",IF($F41="Custom agreed shares",IF(OR(AND(G41="Yes",M41=""),AND(H41="Yes",N41=""),AND(I41="Yes",O41=""),AND(J41="Yes",P41=""),AND(K41="Yes",Q41=""),AND(L41="Yes",R41="")),"Enter custom shares that add up to the expense amount.",IF(ABS(SUM($M41:$R41))&lt;0.005,"Enter custom shares that add up to the expense amount.",IF(SUM($M41:$R41)&lt;$D41-0.005,"Custom shares are short by "&amp;ROUND($D41-SUM($M41:$R41),2)&amp;".",IF(SUM($M41:$R41)&gt;$D41+0.005,"Custom shares are over by "&amp;ROUND(SUM($M41:$R41)-$D41,2)&amp;".","Ready")))),"Enter custom shares that add up to the expense amount."))))))</f>
      </c>
    </row>
    <row r="42">
      <c r="A42" s="83"/>
      <c r="B42" s="57"/>
      <c r="C42" s="57"/>
      <c r="D42" s="85"/>
      <c r="E42" s="57"/>
      <c r="F42" s="57"/>
      <c r="G42" s="57"/>
      <c r="H42" s="57"/>
      <c r="I42" s="57"/>
      <c r="J42" s="57"/>
      <c r="K42" s="57"/>
      <c r="L42" s="57"/>
      <c r="M42" s="85"/>
      <c r="N42" s="85"/>
      <c r="O42" s="85"/>
      <c r="P42" s="85"/>
      <c r="Q42" s="85"/>
      <c r="R42" s="85"/>
      <c r="S42" s="57"/>
      <c r="T42" s="87" t="str">
        <f>IF(COUNTIF($A42:$S42,"&lt;&gt;")=0,"",IF($F42="Equal among included roommates",IF(G42&lt;&gt;"Yes",0,IF(COUNTIF($H42:$L42,"Yes")=0,$D42-0,ROUND($D42/COUNTIF($G42:$L42,"Yes"),2))),IF($F42="Custom agreed shares",IF(G42="Yes",M42,0),"")))</f>
      </c>
      <c r="U42" s="87" t="str">
        <f>IF(COUNTIF($A42:$S42,"&lt;&gt;")=0,"",IF($F42="Equal among included roommates",IF(H42&lt;&gt;"Yes",0,IF(COUNTIF($I42:$L42,"Yes")=0,$D42-SUM($T42:T42),ROUND($D42/COUNTIF($G42:$L42,"Yes"),2))),IF($F42="Custom agreed shares",IF(H42="Yes",N42,0),"")))</f>
      </c>
      <c r="V42" s="87" t="str">
        <f>IF(COUNTIF($A42:$S42,"&lt;&gt;")=0,"",IF($F42="Equal among included roommates",IF(I42&lt;&gt;"Yes",0,IF(COUNTIF($J42:$L42,"Yes")=0,$D42-SUM($T42:U42),ROUND($D42/COUNTIF($G42:$L42,"Yes"),2))),IF($F42="Custom agreed shares",IF(I42="Yes",O42,0),"")))</f>
      </c>
      <c r="W42" s="87" t="str">
        <f>IF(COUNTIF($A42:$S42,"&lt;&gt;")=0,"",IF($F42="Equal among included roommates",IF(J42&lt;&gt;"Yes",0,IF(COUNTIF($K42:$L42,"Yes")=0,$D42-SUM($T42:V42),ROUND($D42/COUNTIF($G42:$L42,"Yes"),2))),IF($F42="Custom agreed shares",IF(J42="Yes",P42,0),"")))</f>
      </c>
      <c r="X42" s="87" t="str">
        <f>IF(COUNTIF($A42:$S42,"&lt;&gt;")=0,"",IF($F42="Equal among included roommates",IF(K42&lt;&gt;"Yes",0,IF(COUNTIF($L42:$L42,"Yes")=0,$D42-SUM($T42:W42),ROUND($D42/COUNTIF($G42:$L42,"Yes"),2))),IF($F42="Custom agreed shares",IF(K42="Yes",Q42,0),"")))</f>
      </c>
      <c r="Y42" s="87" t="str">
        <f>IF(COUNTIF($A42:$S42,"&lt;&gt;")=0,"",IF($F42="Equal among included roommates",IF(L42&lt;&gt;"Yes",0,IF(0=0,$D42-SUM($T42:X42),ROUND($D42/COUNTIF($G42:$L42,"Yes"),2))),IF($F42="Custom agreed shares",IF(L42="Yes",R42,0),"")))</f>
      </c>
      <c r="Z42" s="81" t="str">
        <f>IF(COUNTIF($A42:$S42,"&lt;&gt;")=0,"",IF(OR($D42="",$D42&lt;=0),"Enter an amount greater than 0.",IF($E42="","Choose who paid.",IF(COUNTIF($G42:$L42,"Yes")=0,"Choose at least one included roommate.",IF($F42="Equal among included roommates","Ready",IF($F42="Custom agreed shares",IF(OR(AND(G42="Yes",M42=""),AND(H42="Yes",N42=""),AND(I42="Yes",O42=""),AND(J42="Yes",P42=""),AND(K42="Yes",Q42=""),AND(L42="Yes",R42="")),"Enter custom shares that add up to the expense amount.",IF(ABS(SUM($M42:$R42))&lt;0.005,"Enter custom shares that add up to the expense amount.",IF(SUM($M42:$R42)&lt;$D42-0.005,"Custom shares are short by "&amp;ROUND($D42-SUM($M42:$R42),2)&amp;".",IF(SUM($M42:$R42)&gt;$D42+0.005,"Custom shares are over by "&amp;ROUND(SUM($M42:$R42)-$D42,2)&amp;".","Ready")))),"Enter custom shares that add up to the expense amount."))))))</f>
      </c>
    </row>
    <row r="43">
      <c r="A43" s="83"/>
      <c r="B43" s="57"/>
      <c r="C43" s="57"/>
      <c r="D43" s="85"/>
      <c r="E43" s="57"/>
      <c r="F43" s="57"/>
      <c r="G43" s="57"/>
      <c r="H43" s="57"/>
      <c r="I43" s="57"/>
      <c r="J43" s="57"/>
      <c r="K43" s="57"/>
      <c r="L43" s="57"/>
      <c r="M43" s="85"/>
      <c r="N43" s="85"/>
      <c r="O43" s="85"/>
      <c r="P43" s="85"/>
      <c r="Q43" s="85"/>
      <c r="R43" s="85"/>
      <c r="S43" s="57"/>
      <c r="T43" s="87" t="str">
        <f>IF(COUNTIF($A43:$S43,"&lt;&gt;")=0,"",IF($F43="Equal among included roommates",IF(G43&lt;&gt;"Yes",0,IF(COUNTIF($H43:$L43,"Yes")=0,$D43-0,ROUND($D43/COUNTIF($G43:$L43,"Yes"),2))),IF($F43="Custom agreed shares",IF(G43="Yes",M43,0),"")))</f>
      </c>
      <c r="U43" s="87" t="str">
        <f>IF(COUNTIF($A43:$S43,"&lt;&gt;")=0,"",IF($F43="Equal among included roommates",IF(H43&lt;&gt;"Yes",0,IF(COUNTIF($I43:$L43,"Yes")=0,$D43-SUM($T43:T43),ROUND($D43/COUNTIF($G43:$L43,"Yes"),2))),IF($F43="Custom agreed shares",IF(H43="Yes",N43,0),"")))</f>
      </c>
      <c r="V43" s="87" t="str">
        <f>IF(COUNTIF($A43:$S43,"&lt;&gt;")=0,"",IF($F43="Equal among included roommates",IF(I43&lt;&gt;"Yes",0,IF(COUNTIF($J43:$L43,"Yes")=0,$D43-SUM($T43:U43),ROUND($D43/COUNTIF($G43:$L43,"Yes"),2))),IF($F43="Custom agreed shares",IF(I43="Yes",O43,0),"")))</f>
      </c>
      <c r="W43" s="87" t="str">
        <f>IF(COUNTIF($A43:$S43,"&lt;&gt;")=0,"",IF($F43="Equal among included roommates",IF(J43&lt;&gt;"Yes",0,IF(COUNTIF($K43:$L43,"Yes")=0,$D43-SUM($T43:V43),ROUND($D43/COUNTIF($G43:$L43,"Yes"),2))),IF($F43="Custom agreed shares",IF(J43="Yes",P43,0),"")))</f>
      </c>
      <c r="X43" s="87" t="str">
        <f>IF(COUNTIF($A43:$S43,"&lt;&gt;")=0,"",IF($F43="Equal among included roommates",IF(K43&lt;&gt;"Yes",0,IF(COUNTIF($L43:$L43,"Yes")=0,$D43-SUM($T43:W43),ROUND($D43/COUNTIF($G43:$L43,"Yes"),2))),IF($F43="Custom agreed shares",IF(K43="Yes",Q43,0),"")))</f>
      </c>
      <c r="Y43" s="87" t="str">
        <f>IF(COUNTIF($A43:$S43,"&lt;&gt;")=0,"",IF($F43="Equal among included roommates",IF(L43&lt;&gt;"Yes",0,IF(0=0,$D43-SUM($T43:X43),ROUND($D43/COUNTIF($G43:$L43,"Yes"),2))),IF($F43="Custom agreed shares",IF(L43="Yes",R43,0),"")))</f>
      </c>
      <c r="Z43" s="81" t="str">
        <f>IF(COUNTIF($A43:$S43,"&lt;&gt;")=0,"",IF(OR($D43="",$D43&lt;=0),"Enter an amount greater than 0.",IF($E43="","Choose who paid.",IF(COUNTIF($G43:$L43,"Yes")=0,"Choose at least one included roommate.",IF($F43="Equal among included roommates","Ready",IF($F43="Custom agreed shares",IF(OR(AND(G43="Yes",M43=""),AND(H43="Yes",N43=""),AND(I43="Yes",O43=""),AND(J43="Yes",P43=""),AND(K43="Yes",Q43=""),AND(L43="Yes",R43="")),"Enter custom shares that add up to the expense amount.",IF(ABS(SUM($M43:$R43))&lt;0.005,"Enter custom shares that add up to the expense amount.",IF(SUM($M43:$R43)&lt;$D43-0.005,"Custom shares are short by "&amp;ROUND($D43-SUM($M43:$R43),2)&amp;".",IF(SUM($M43:$R43)&gt;$D43+0.005,"Custom shares are over by "&amp;ROUND(SUM($M43:$R43)-$D43,2)&amp;".","Ready")))),"Enter custom shares that add up to the expense amount."))))))</f>
      </c>
    </row>
    <row r="44">
      <c r="A44" s="83"/>
      <c r="B44" s="57"/>
      <c r="C44" s="57"/>
      <c r="D44" s="85"/>
      <c r="E44" s="57"/>
      <c r="F44" s="57"/>
      <c r="G44" s="57"/>
      <c r="H44" s="57"/>
      <c r="I44" s="57"/>
      <c r="J44" s="57"/>
      <c r="K44" s="57"/>
      <c r="L44" s="57"/>
      <c r="M44" s="85"/>
      <c r="N44" s="85"/>
      <c r="O44" s="85"/>
      <c r="P44" s="85"/>
      <c r="Q44" s="85"/>
      <c r="R44" s="85"/>
      <c r="S44" s="57"/>
      <c r="T44" s="87" t="str">
        <f>IF(COUNTIF($A44:$S44,"&lt;&gt;")=0,"",IF($F44="Equal among included roommates",IF(G44&lt;&gt;"Yes",0,IF(COUNTIF($H44:$L44,"Yes")=0,$D44-0,ROUND($D44/COUNTIF($G44:$L44,"Yes"),2))),IF($F44="Custom agreed shares",IF(G44="Yes",M44,0),"")))</f>
      </c>
      <c r="U44" s="87" t="str">
        <f>IF(COUNTIF($A44:$S44,"&lt;&gt;")=0,"",IF($F44="Equal among included roommates",IF(H44&lt;&gt;"Yes",0,IF(COUNTIF($I44:$L44,"Yes")=0,$D44-SUM($T44:T44),ROUND($D44/COUNTIF($G44:$L44,"Yes"),2))),IF($F44="Custom agreed shares",IF(H44="Yes",N44,0),"")))</f>
      </c>
      <c r="V44" s="87" t="str">
        <f>IF(COUNTIF($A44:$S44,"&lt;&gt;")=0,"",IF($F44="Equal among included roommates",IF(I44&lt;&gt;"Yes",0,IF(COUNTIF($J44:$L44,"Yes")=0,$D44-SUM($T44:U44),ROUND($D44/COUNTIF($G44:$L44,"Yes"),2))),IF($F44="Custom agreed shares",IF(I44="Yes",O44,0),"")))</f>
      </c>
      <c r="W44" s="87" t="str">
        <f>IF(COUNTIF($A44:$S44,"&lt;&gt;")=0,"",IF($F44="Equal among included roommates",IF(J44&lt;&gt;"Yes",0,IF(COUNTIF($K44:$L44,"Yes")=0,$D44-SUM($T44:V44),ROUND($D44/COUNTIF($G44:$L44,"Yes"),2))),IF($F44="Custom agreed shares",IF(J44="Yes",P44,0),"")))</f>
      </c>
      <c r="X44" s="87" t="str">
        <f>IF(COUNTIF($A44:$S44,"&lt;&gt;")=0,"",IF($F44="Equal among included roommates",IF(K44&lt;&gt;"Yes",0,IF(COUNTIF($L44:$L44,"Yes")=0,$D44-SUM($T44:W44),ROUND($D44/COUNTIF($G44:$L44,"Yes"),2))),IF($F44="Custom agreed shares",IF(K44="Yes",Q44,0),"")))</f>
      </c>
      <c r="Y44" s="87" t="str">
        <f>IF(COUNTIF($A44:$S44,"&lt;&gt;")=0,"",IF($F44="Equal among included roommates",IF(L44&lt;&gt;"Yes",0,IF(0=0,$D44-SUM($T44:X44),ROUND($D44/COUNTIF($G44:$L44,"Yes"),2))),IF($F44="Custom agreed shares",IF(L44="Yes",R44,0),"")))</f>
      </c>
      <c r="Z44" s="81" t="str">
        <f>IF(COUNTIF($A44:$S44,"&lt;&gt;")=0,"",IF(OR($D44="",$D44&lt;=0),"Enter an amount greater than 0.",IF($E44="","Choose who paid.",IF(COUNTIF($G44:$L44,"Yes")=0,"Choose at least one included roommate.",IF($F44="Equal among included roommates","Ready",IF($F44="Custom agreed shares",IF(OR(AND(G44="Yes",M44=""),AND(H44="Yes",N44=""),AND(I44="Yes",O44=""),AND(J44="Yes",P44=""),AND(K44="Yes",Q44=""),AND(L44="Yes",R44="")),"Enter custom shares that add up to the expense amount.",IF(ABS(SUM($M44:$R44))&lt;0.005,"Enter custom shares that add up to the expense amount.",IF(SUM($M44:$R44)&lt;$D44-0.005,"Custom shares are short by "&amp;ROUND($D44-SUM($M44:$R44),2)&amp;".",IF(SUM($M44:$R44)&gt;$D44+0.005,"Custom shares are over by "&amp;ROUND(SUM($M44:$R44)-$D44,2)&amp;".","Ready")))),"Enter custom shares that add up to the expense amount."))))))</f>
      </c>
    </row>
    <row r="45">
      <c r="A45" s="83"/>
      <c r="B45" s="57"/>
      <c r="C45" s="57"/>
      <c r="D45" s="85"/>
      <c r="E45" s="57"/>
      <c r="F45" s="57"/>
      <c r="G45" s="57"/>
      <c r="H45" s="57"/>
      <c r="I45" s="57"/>
      <c r="J45" s="57"/>
      <c r="K45" s="57"/>
      <c r="L45" s="57"/>
      <c r="M45" s="85"/>
      <c r="N45" s="85"/>
      <c r="O45" s="85"/>
      <c r="P45" s="85"/>
      <c r="Q45" s="85"/>
      <c r="R45" s="85"/>
      <c r="S45" s="57"/>
      <c r="T45" s="87" t="str">
        <f>IF(COUNTIF($A45:$S45,"&lt;&gt;")=0,"",IF($F45="Equal among included roommates",IF(G45&lt;&gt;"Yes",0,IF(COUNTIF($H45:$L45,"Yes")=0,$D45-0,ROUND($D45/COUNTIF($G45:$L45,"Yes"),2))),IF($F45="Custom agreed shares",IF(G45="Yes",M45,0),"")))</f>
      </c>
      <c r="U45" s="87" t="str">
        <f>IF(COUNTIF($A45:$S45,"&lt;&gt;")=0,"",IF($F45="Equal among included roommates",IF(H45&lt;&gt;"Yes",0,IF(COUNTIF($I45:$L45,"Yes")=0,$D45-SUM($T45:T45),ROUND($D45/COUNTIF($G45:$L45,"Yes"),2))),IF($F45="Custom agreed shares",IF(H45="Yes",N45,0),"")))</f>
      </c>
      <c r="V45" s="87" t="str">
        <f>IF(COUNTIF($A45:$S45,"&lt;&gt;")=0,"",IF($F45="Equal among included roommates",IF(I45&lt;&gt;"Yes",0,IF(COUNTIF($J45:$L45,"Yes")=0,$D45-SUM($T45:U45),ROUND($D45/COUNTIF($G45:$L45,"Yes"),2))),IF($F45="Custom agreed shares",IF(I45="Yes",O45,0),"")))</f>
      </c>
      <c r="W45" s="87" t="str">
        <f>IF(COUNTIF($A45:$S45,"&lt;&gt;")=0,"",IF($F45="Equal among included roommates",IF(J45&lt;&gt;"Yes",0,IF(COUNTIF($K45:$L45,"Yes")=0,$D45-SUM($T45:V45),ROUND($D45/COUNTIF($G45:$L45,"Yes"),2))),IF($F45="Custom agreed shares",IF(J45="Yes",P45,0),"")))</f>
      </c>
      <c r="X45" s="87" t="str">
        <f>IF(COUNTIF($A45:$S45,"&lt;&gt;")=0,"",IF($F45="Equal among included roommates",IF(K45&lt;&gt;"Yes",0,IF(COUNTIF($L45:$L45,"Yes")=0,$D45-SUM($T45:W45),ROUND($D45/COUNTIF($G45:$L45,"Yes"),2))),IF($F45="Custom agreed shares",IF(K45="Yes",Q45,0),"")))</f>
      </c>
      <c r="Y45" s="87" t="str">
        <f>IF(COUNTIF($A45:$S45,"&lt;&gt;")=0,"",IF($F45="Equal among included roommates",IF(L45&lt;&gt;"Yes",0,IF(0=0,$D45-SUM($T45:X45),ROUND($D45/COUNTIF($G45:$L45,"Yes"),2))),IF($F45="Custom agreed shares",IF(L45="Yes",R45,0),"")))</f>
      </c>
      <c r="Z45" s="81" t="str">
        <f>IF(COUNTIF($A45:$S45,"&lt;&gt;")=0,"",IF(OR($D45="",$D45&lt;=0),"Enter an amount greater than 0.",IF($E45="","Choose who paid.",IF(COUNTIF($G45:$L45,"Yes")=0,"Choose at least one included roommate.",IF($F45="Equal among included roommates","Ready",IF($F45="Custom agreed shares",IF(OR(AND(G45="Yes",M45=""),AND(H45="Yes",N45=""),AND(I45="Yes",O45=""),AND(J45="Yes",P45=""),AND(K45="Yes",Q45=""),AND(L45="Yes",R45="")),"Enter custom shares that add up to the expense amount.",IF(ABS(SUM($M45:$R45))&lt;0.005,"Enter custom shares that add up to the expense amount.",IF(SUM($M45:$R45)&lt;$D45-0.005,"Custom shares are short by "&amp;ROUND($D45-SUM($M45:$R45),2)&amp;".",IF(SUM($M45:$R45)&gt;$D45+0.005,"Custom shares are over by "&amp;ROUND(SUM($M45:$R45)-$D45,2)&amp;".","Ready")))),"Enter custom shares that add up to the expense amount."))))))</f>
      </c>
    </row>
    <row r="46">
      <c r="A46" s="83"/>
      <c r="B46" s="57"/>
      <c r="C46" s="57"/>
      <c r="D46" s="85"/>
      <c r="E46" s="57"/>
      <c r="F46" s="57"/>
      <c r="G46" s="57"/>
      <c r="H46" s="57"/>
      <c r="I46" s="57"/>
      <c r="J46" s="57"/>
      <c r="K46" s="57"/>
      <c r="L46" s="57"/>
      <c r="M46" s="85"/>
      <c r="N46" s="85"/>
      <c r="O46" s="85"/>
      <c r="P46" s="85"/>
      <c r="Q46" s="85"/>
      <c r="R46" s="85"/>
      <c r="S46" s="57"/>
      <c r="T46" s="87" t="str">
        <f>IF(COUNTIF($A46:$S46,"&lt;&gt;")=0,"",IF($F46="Equal among included roommates",IF(G46&lt;&gt;"Yes",0,IF(COUNTIF($H46:$L46,"Yes")=0,$D46-0,ROUND($D46/COUNTIF($G46:$L46,"Yes"),2))),IF($F46="Custom agreed shares",IF(G46="Yes",M46,0),"")))</f>
      </c>
      <c r="U46" s="87" t="str">
        <f>IF(COUNTIF($A46:$S46,"&lt;&gt;")=0,"",IF($F46="Equal among included roommates",IF(H46&lt;&gt;"Yes",0,IF(COUNTIF($I46:$L46,"Yes")=0,$D46-SUM($T46:T46),ROUND($D46/COUNTIF($G46:$L46,"Yes"),2))),IF($F46="Custom agreed shares",IF(H46="Yes",N46,0),"")))</f>
      </c>
      <c r="V46" s="87" t="str">
        <f>IF(COUNTIF($A46:$S46,"&lt;&gt;")=0,"",IF($F46="Equal among included roommates",IF(I46&lt;&gt;"Yes",0,IF(COUNTIF($J46:$L46,"Yes")=0,$D46-SUM($T46:U46),ROUND($D46/COUNTIF($G46:$L46,"Yes"),2))),IF($F46="Custom agreed shares",IF(I46="Yes",O46,0),"")))</f>
      </c>
      <c r="W46" s="87" t="str">
        <f>IF(COUNTIF($A46:$S46,"&lt;&gt;")=0,"",IF($F46="Equal among included roommates",IF(J46&lt;&gt;"Yes",0,IF(COUNTIF($K46:$L46,"Yes")=0,$D46-SUM($T46:V46),ROUND($D46/COUNTIF($G46:$L46,"Yes"),2))),IF($F46="Custom agreed shares",IF(J46="Yes",P46,0),"")))</f>
      </c>
      <c r="X46" s="87" t="str">
        <f>IF(COUNTIF($A46:$S46,"&lt;&gt;")=0,"",IF($F46="Equal among included roommates",IF(K46&lt;&gt;"Yes",0,IF(COUNTIF($L46:$L46,"Yes")=0,$D46-SUM($T46:W46),ROUND($D46/COUNTIF($G46:$L46,"Yes"),2))),IF($F46="Custom agreed shares",IF(K46="Yes",Q46,0),"")))</f>
      </c>
      <c r="Y46" s="87" t="str">
        <f>IF(COUNTIF($A46:$S46,"&lt;&gt;")=0,"",IF($F46="Equal among included roommates",IF(L46&lt;&gt;"Yes",0,IF(0=0,$D46-SUM($T46:X46),ROUND($D46/COUNTIF($G46:$L46,"Yes"),2))),IF($F46="Custom agreed shares",IF(L46="Yes",R46,0),"")))</f>
      </c>
      <c r="Z46" s="81" t="str">
        <f>IF(COUNTIF($A46:$S46,"&lt;&gt;")=0,"",IF(OR($D46="",$D46&lt;=0),"Enter an amount greater than 0.",IF($E46="","Choose who paid.",IF(COUNTIF($G46:$L46,"Yes")=0,"Choose at least one included roommate.",IF($F46="Equal among included roommates","Ready",IF($F46="Custom agreed shares",IF(OR(AND(G46="Yes",M46=""),AND(H46="Yes",N46=""),AND(I46="Yes",O46=""),AND(J46="Yes",P46=""),AND(K46="Yes",Q46=""),AND(L46="Yes",R46="")),"Enter custom shares that add up to the expense amount.",IF(ABS(SUM($M46:$R46))&lt;0.005,"Enter custom shares that add up to the expense amount.",IF(SUM($M46:$R46)&lt;$D46-0.005,"Custom shares are short by "&amp;ROUND($D46-SUM($M46:$R46),2)&amp;".",IF(SUM($M46:$R46)&gt;$D46+0.005,"Custom shares are over by "&amp;ROUND(SUM($M46:$R46)-$D46,2)&amp;".","Ready")))),"Enter custom shares that add up to the expense amount."))))))</f>
      </c>
    </row>
    <row r="47">
      <c r="A47" s="83"/>
      <c r="B47" s="57"/>
      <c r="C47" s="57"/>
      <c r="D47" s="85"/>
      <c r="E47" s="57"/>
      <c r="F47" s="57"/>
      <c r="G47" s="57"/>
      <c r="H47" s="57"/>
      <c r="I47" s="57"/>
      <c r="J47" s="57"/>
      <c r="K47" s="57"/>
      <c r="L47" s="57"/>
      <c r="M47" s="85"/>
      <c r="N47" s="85"/>
      <c r="O47" s="85"/>
      <c r="P47" s="85"/>
      <c r="Q47" s="85"/>
      <c r="R47" s="85"/>
      <c r="S47" s="57"/>
      <c r="T47" s="87" t="str">
        <f>IF(COUNTIF($A47:$S47,"&lt;&gt;")=0,"",IF($F47="Equal among included roommates",IF(G47&lt;&gt;"Yes",0,IF(COUNTIF($H47:$L47,"Yes")=0,$D47-0,ROUND($D47/COUNTIF($G47:$L47,"Yes"),2))),IF($F47="Custom agreed shares",IF(G47="Yes",M47,0),"")))</f>
      </c>
      <c r="U47" s="87" t="str">
        <f>IF(COUNTIF($A47:$S47,"&lt;&gt;")=0,"",IF($F47="Equal among included roommates",IF(H47&lt;&gt;"Yes",0,IF(COUNTIF($I47:$L47,"Yes")=0,$D47-SUM($T47:T47),ROUND($D47/COUNTIF($G47:$L47,"Yes"),2))),IF($F47="Custom agreed shares",IF(H47="Yes",N47,0),"")))</f>
      </c>
      <c r="V47" s="87" t="str">
        <f>IF(COUNTIF($A47:$S47,"&lt;&gt;")=0,"",IF($F47="Equal among included roommates",IF(I47&lt;&gt;"Yes",0,IF(COUNTIF($J47:$L47,"Yes")=0,$D47-SUM($T47:U47),ROUND($D47/COUNTIF($G47:$L47,"Yes"),2))),IF($F47="Custom agreed shares",IF(I47="Yes",O47,0),"")))</f>
      </c>
      <c r="W47" s="87" t="str">
        <f>IF(COUNTIF($A47:$S47,"&lt;&gt;")=0,"",IF($F47="Equal among included roommates",IF(J47&lt;&gt;"Yes",0,IF(COUNTIF($K47:$L47,"Yes")=0,$D47-SUM($T47:V47),ROUND($D47/COUNTIF($G47:$L47,"Yes"),2))),IF($F47="Custom agreed shares",IF(J47="Yes",P47,0),"")))</f>
      </c>
      <c r="X47" s="87" t="str">
        <f>IF(COUNTIF($A47:$S47,"&lt;&gt;")=0,"",IF($F47="Equal among included roommates",IF(K47&lt;&gt;"Yes",0,IF(COUNTIF($L47:$L47,"Yes")=0,$D47-SUM($T47:W47),ROUND($D47/COUNTIF($G47:$L47,"Yes"),2))),IF($F47="Custom agreed shares",IF(K47="Yes",Q47,0),"")))</f>
      </c>
      <c r="Y47" s="87" t="str">
        <f>IF(COUNTIF($A47:$S47,"&lt;&gt;")=0,"",IF($F47="Equal among included roommates",IF(L47&lt;&gt;"Yes",0,IF(0=0,$D47-SUM($T47:X47),ROUND($D47/COUNTIF($G47:$L47,"Yes"),2))),IF($F47="Custom agreed shares",IF(L47="Yes",R47,0),"")))</f>
      </c>
      <c r="Z47" s="81" t="str">
        <f>IF(COUNTIF($A47:$S47,"&lt;&gt;")=0,"",IF(OR($D47="",$D47&lt;=0),"Enter an amount greater than 0.",IF($E47="","Choose who paid.",IF(COUNTIF($G47:$L47,"Yes")=0,"Choose at least one included roommate.",IF($F47="Equal among included roommates","Ready",IF($F47="Custom agreed shares",IF(OR(AND(G47="Yes",M47=""),AND(H47="Yes",N47=""),AND(I47="Yes",O47=""),AND(J47="Yes",P47=""),AND(K47="Yes",Q47=""),AND(L47="Yes",R47="")),"Enter custom shares that add up to the expense amount.",IF(ABS(SUM($M47:$R47))&lt;0.005,"Enter custom shares that add up to the expense amount.",IF(SUM($M47:$R47)&lt;$D47-0.005,"Custom shares are short by "&amp;ROUND($D47-SUM($M47:$R47),2)&amp;".",IF(SUM($M47:$R47)&gt;$D47+0.005,"Custom shares are over by "&amp;ROUND(SUM($M47:$R47)-$D47,2)&amp;".","Ready")))),"Enter custom shares that add up to the expense amount."))))))</f>
      </c>
    </row>
    <row r="48">
      <c r="A48" s="83"/>
      <c r="B48" s="57"/>
      <c r="C48" s="57"/>
      <c r="D48" s="85"/>
      <c r="E48" s="57"/>
      <c r="F48" s="57"/>
      <c r="G48" s="57"/>
      <c r="H48" s="57"/>
      <c r="I48" s="57"/>
      <c r="J48" s="57"/>
      <c r="K48" s="57"/>
      <c r="L48" s="57"/>
      <c r="M48" s="85"/>
      <c r="N48" s="85"/>
      <c r="O48" s="85"/>
      <c r="P48" s="85"/>
      <c r="Q48" s="85"/>
      <c r="R48" s="85"/>
      <c r="S48" s="57"/>
      <c r="T48" s="87" t="str">
        <f>IF(COUNTIF($A48:$S48,"&lt;&gt;")=0,"",IF($F48="Equal among included roommates",IF(G48&lt;&gt;"Yes",0,IF(COUNTIF($H48:$L48,"Yes")=0,$D48-0,ROUND($D48/COUNTIF($G48:$L48,"Yes"),2))),IF($F48="Custom agreed shares",IF(G48="Yes",M48,0),"")))</f>
      </c>
      <c r="U48" s="87" t="str">
        <f>IF(COUNTIF($A48:$S48,"&lt;&gt;")=0,"",IF($F48="Equal among included roommates",IF(H48&lt;&gt;"Yes",0,IF(COUNTIF($I48:$L48,"Yes")=0,$D48-SUM($T48:T48),ROUND($D48/COUNTIF($G48:$L48,"Yes"),2))),IF($F48="Custom agreed shares",IF(H48="Yes",N48,0),"")))</f>
      </c>
      <c r="V48" s="87" t="str">
        <f>IF(COUNTIF($A48:$S48,"&lt;&gt;")=0,"",IF($F48="Equal among included roommates",IF(I48&lt;&gt;"Yes",0,IF(COUNTIF($J48:$L48,"Yes")=0,$D48-SUM($T48:U48),ROUND($D48/COUNTIF($G48:$L48,"Yes"),2))),IF($F48="Custom agreed shares",IF(I48="Yes",O48,0),"")))</f>
      </c>
      <c r="W48" s="87" t="str">
        <f>IF(COUNTIF($A48:$S48,"&lt;&gt;")=0,"",IF($F48="Equal among included roommates",IF(J48&lt;&gt;"Yes",0,IF(COUNTIF($K48:$L48,"Yes")=0,$D48-SUM($T48:V48),ROUND($D48/COUNTIF($G48:$L48,"Yes"),2))),IF($F48="Custom agreed shares",IF(J48="Yes",P48,0),"")))</f>
      </c>
      <c r="X48" s="87" t="str">
        <f>IF(COUNTIF($A48:$S48,"&lt;&gt;")=0,"",IF($F48="Equal among included roommates",IF(K48&lt;&gt;"Yes",0,IF(COUNTIF($L48:$L48,"Yes")=0,$D48-SUM($T48:W48),ROUND($D48/COUNTIF($G48:$L48,"Yes"),2))),IF($F48="Custom agreed shares",IF(K48="Yes",Q48,0),"")))</f>
      </c>
      <c r="Y48" s="87" t="str">
        <f>IF(COUNTIF($A48:$S48,"&lt;&gt;")=0,"",IF($F48="Equal among included roommates",IF(L48&lt;&gt;"Yes",0,IF(0=0,$D48-SUM($T48:X48),ROUND($D48/COUNTIF($G48:$L48,"Yes"),2))),IF($F48="Custom agreed shares",IF(L48="Yes",R48,0),"")))</f>
      </c>
      <c r="Z48" s="81" t="str">
        <f>IF(COUNTIF($A48:$S48,"&lt;&gt;")=0,"",IF(OR($D48="",$D48&lt;=0),"Enter an amount greater than 0.",IF($E48="","Choose who paid.",IF(COUNTIF($G48:$L48,"Yes")=0,"Choose at least one included roommate.",IF($F48="Equal among included roommates","Ready",IF($F48="Custom agreed shares",IF(OR(AND(G48="Yes",M48=""),AND(H48="Yes",N48=""),AND(I48="Yes",O48=""),AND(J48="Yes",P48=""),AND(K48="Yes",Q48=""),AND(L48="Yes",R48="")),"Enter custom shares that add up to the expense amount.",IF(ABS(SUM($M48:$R48))&lt;0.005,"Enter custom shares that add up to the expense amount.",IF(SUM($M48:$R48)&lt;$D48-0.005,"Custom shares are short by "&amp;ROUND($D48-SUM($M48:$R48),2)&amp;".",IF(SUM($M48:$R48)&gt;$D48+0.005,"Custom shares are over by "&amp;ROUND(SUM($M48:$R48)-$D48,2)&amp;".","Ready")))),"Enter custom shares that add up to the expense amount."))))))</f>
      </c>
    </row>
    <row r="49">
      <c r="A49" s="83"/>
      <c r="B49" s="57"/>
      <c r="C49" s="57"/>
      <c r="D49" s="85"/>
      <c r="E49" s="57"/>
      <c r="F49" s="57"/>
      <c r="G49" s="57"/>
      <c r="H49" s="57"/>
      <c r="I49" s="57"/>
      <c r="J49" s="57"/>
      <c r="K49" s="57"/>
      <c r="L49" s="57"/>
      <c r="M49" s="85"/>
      <c r="N49" s="85"/>
      <c r="O49" s="85"/>
      <c r="P49" s="85"/>
      <c r="Q49" s="85"/>
      <c r="R49" s="85"/>
      <c r="S49" s="57"/>
      <c r="T49" s="87" t="str">
        <f>IF(COUNTIF($A49:$S49,"&lt;&gt;")=0,"",IF($F49="Equal among included roommates",IF(G49&lt;&gt;"Yes",0,IF(COUNTIF($H49:$L49,"Yes")=0,$D49-0,ROUND($D49/COUNTIF($G49:$L49,"Yes"),2))),IF($F49="Custom agreed shares",IF(G49="Yes",M49,0),"")))</f>
      </c>
      <c r="U49" s="87" t="str">
        <f>IF(COUNTIF($A49:$S49,"&lt;&gt;")=0,"",IF($F49="Equal among included roommates",IF(H49&lt;&gt;"Yes",0,IF(COUNTIF($I49:$L49,"Yes")=0,$D49-SUM($T49:T49),ROUND($D49/COUNTIF($G49:$L49,"Yes"),2))),IF($F49="Custom agreed shares",IF(H49="Yes",N49,0),"")))</f>
      </c>
      <c r="V49" s="87" t="str">
        <f>IF(COUNTIF($A49:$S49,"&lt;&gt;")=0,"",IF($F49="Equal among included roommates",IF(I49&lt;&gt;"Yes",0,IF(COUNTIF($J49:$L49,"Yes")=0,$D49-SUM($T49:U49),ROUND($D49/COUNTIF($G49:$L49,"Yes"),2))),IF($F49="Custom agreed shares",IF(I49="Yes",O49,0),"")))</f>
      </c>
      <c r="W49" s="87" t="str">
        <f>IF(COUNTIF($A49:$S49,"&lt;&gt;")=0,"",IF($F49="Equal among included roommates",IF(J49&lt;&gt;"Yes",0,IF(COUNTIF($K49:$L49,"Yes")=0,$D49-SUM($T49:V49),ROUND($D49/COUNTIF($G49:$L49,"Yes"),2))),IF($F49="Custom agreed shares",IF(J49="Yes",P49,0),"")))</f>
      </c>
      <c r="X49" s="87" t="str">
        <f>IF(COUNTIF($A49:$S49,"&lt;&gt;")=0,"",IF($F49="Equal among included roommates",IF(K49&lt;&gt;"Yes",0,IF(COUNTIF($L49:$L49,"Yes")=0,$D49-SUM($T49:W49),ROUND($D49/COUNTIF($G49:$L49,"Yes"),2))),IF($F49="Custom agreed shares",IF(K49="Yes",Q49,0),"")))</f>
      </c>
      <c r="Y49" s="87" t="str">
        <f>IF(COUNTIF($A49:$S49,"&lt;&gt;")=0,"",IF($F49="Equal among included roommates",IF(L49&lt;&gt;"Yes",0,IF(0=0,$D49-SUM($T49:X49),ROUND($D49/COUNTIF($G49:$L49,"Yes"),2))),IF($F49="Custom agreed shares",IF(L49="Yes",R49,0),"")))</f>
      </c>
      <c r="Z49" s="81" t="str">
        <f>IF(COUNTIF($A49:$S49,"&lt;&gt;")=0,"",IF(OR($D49="",$D49&lt;=0),"Enter an amount greater than 0.",IF($E49="","Choose who paid.",IF(COUNTIF($G49:$L49,"Yes")=0,"Choose at least one included roommate.",IF($F49="Equal among included roommates","Ready",IF($F49="Custom agreed shares",IF(OR(AND(G49="Yes",M49=""),AND(H49="Yes",N49=""),AND(I49="Yes",O49=""),AND(J49="Yes",P49=""),AND(K49="Yes",Q49=""),AND(L49="Yes",R49="")),"Enter custom shares that add up to the expense amount.",IF(ABS(SUM($M49:$R49))&lt;0.005,"Enter custom shares that add up to the expense amount.",IF(SUM($M49:$R49)&lt;$D49-0.005,"Custom shares are short by "&amp;ROUND($D49-SUM($M49:$R49),2)&amp;".",IF(SUM($M49:$R49)&gt;$D49+0.005,"Custom shares are over by "&amp;ROUND(SUM($M49:$R49)-$D49,2)&amp;".","Ready")))),"Enter custom shares that add up to the expense amount."))))))</f>
      </c>
    </row>
    <row r="50">
      <c r="A50" s="83"/>
      <c r="B50" s="57"/>
      <c r="C50" s="57"/>
      <c r="D50" s="85"/>
      <c r="E50" s="57"/>
      <c r="F50" s="57"/>
      <c r="G50" s="57"/>
      <c r="H50" s="57"/>
      <c r="I50" s="57"/>
      <c r="J50" s="57"/>
      <c r="K50" s="57"/>
      <c r="L50" s="57"/>
      <c r="M50" s="85"/>
      <c r="N50" s="85"/>
      <c r="O50" s="85"/>
      <c r="P50" s="85"/>
      <c r="Q50" s="85"/>
      <c r="R50" s="85"/>
      <c r="S50" s="57"/>
      <c r="T50" s="87" t="str">
        <f>IF(COUNTIF($A50:$S50,"&lt;&gt;")=0,"",IF($F50="Equal among included roommates",IF(G50&lt;&gt;"Yes",0,IF(COUNTIF($H50:$L50,"Yes")=0,$D50-0,ROUND($D50/COUNTIF($G50:$L50,"Yes"),2))),IF($F50="Custom agreed shares",IF(G50="Yes",M50,0),"")))</f>
      </c>
      <c r="U50" s="87" t="str">
        <f>IF(COUNTIF($A50:$S50,"&lt;&gt;")=0,"",IF($F50="Equal among included roommates",IF(H50&lt;&gt;"Yes",0,IF(COUNTIF($I50:$L50,"Yes")=0,$D50-SUM($T50:T50),ROUND($D50/COUNTIF($G50:$L50,"Yes"),2))),IF($F50="Custom agreed shares",IF(H50="Yes",N50,0),"")))</f>
      </c>
      <c r="V50" s="87" t="str">
        <f>IF(COUNTIF($A50:$S50,"&lt;&gt;")=0,"",IF($F50="Equal among included roommates",IF(I50&lt;&gt;"Yes",0,IF(COUNTIF($J50:$L50,"Yes")=0,$D50-SUM($T50:U50),ROUND($D50/COUNTIF($G50:$L50,"Yes"),2))),IF($F50="Custom agreed shares",IF(I50="Yes",O50,0),"")))</f>
      </c>
      <c r="W50" s="87" t="str">
        <f>IF(COUNTIF($A50:$S50,"&lt;&gt;")=0,"",IF($F50="Equal among included roommates",IF(J50&lt;&gt;"Yes",0,IF(COUNTIF($K50:$L50,"Yes")=0,$D50-SUM($T50:V50),ROUND($D50/COUNTIF($G50:$L50,"Yes"),2))),IF($F50="Custom agreed shares",IF(J50="Yes",P50,0),"")))</f>
      </c>
      <c r="X50" s="87" t="str">
        <f>IF(COUNTIF($A50:$S50,"&lt;&gt;")=0,"",IF($F50="Equal among included roommates",IF(K50&lt;&gt;"Yes",0,IF(COUNTIF($L50:$L50,"Yes")=0,$D50-SUM($T50:W50),ROUND($D50/COUNTIF($G50:$L50,"Yes"),2))),IF($F50="Custom agreed shares",IF(K50="Yes",Q50,0),"")))</f>
      </c>
      <c r="Y50" s="87" t="str">
        <f>IF(COUNTIF($A50:$S50,"&lt;&gt;")=0,"",IF($F50="Equal among included roommates",IF(L50&lt;&gt;"Yes",0,IF(0=0,$D50-SUM($T50:X50),ROUND($D50/COUNTIF($G50:$L50,"Yes"),2))),IF($F50="Custom agreed shares",IF(L50="Yes",R50,0),"")))</f>
      </c>
      <c r="Z50" s="81" t="str">
        <f>IF(COUNTIF($A50:$S50,"&lt;&gt;")=0,"",IF(OR($D50="",$D50&lt;=0),"Enter an amount greater than 0.",IF($E50="","Choose who paid.",IF(COUNTIF($G50:$L50,"Yes")=0,"Choose at least one included roommate.",IF($F50="Equal among included roommates","Ready",IF($F50="Custom agreed shares",IF(OR(AND(G50="Yes",M50=""),AND(H50="Yes",N50=""),AND(I50="Yes",O50=""),AND(J50="Yes",P50=""),AND(K50="Yes",Q50=""),AND(L50="Yes",R50="")),"Enter custom shares that add up to the expense amount.",IF(ABS(SUM($M50:$R50))&lt;0.005,"Enter custom shares that add up to the expense amount.",IF(SUM($M50:$R50)&lt;$D50-0.005,"Custom shares are short by "&amp;ROUND($D50-SUM($M50:$R50),2)&amp;".",IF(SUM($M50:$R50)&gt;$D50+0.005,"Custom shares are over by "&amp;ROUND(SUM($M50:$R50)-$D50,2)&amp;".","Ready")))),"Enter custom shares that add up to the expense amount."))))))</f>
      </c>
    </row>
    <row r="51">
      <c r="A51" s="83"/>
      <c r="B51" s="57"/>
      <c r="C51" s="57"/>
      <c r="D51" s="85"/>
      <c r="E51" s="57"/>
      <c r="F51" s="57"/>
      <c r="G51" s="57"/>
      <c r="H51" s="57"/>
      <c r="I51" s="57"/>
      <c r="J51" s="57"/>
      <c r="K51" s="57"/>
      <c r="L51" s="57"/>
      <c r="M51" s="85"/>
      <c r="N51" s="85"/>
      <c r="O51" s="85"/>
      <c r="P51" s="85"/>
      <c r="Q51" s="85"/>
      <c r="R51" s="85"/>
      <c r="S51" s="57"/>
      <c r="T51" s="87" t="str">
        <f>IF(COUNTIF($A51:$S51,"&lt;&gt;")=0,"",IF($F51="Equal among included roommates",IF(G51&lt;&gt;"Yes",0,IF(COUNTIF($H51:$L51,"Yes")=0,$D51-0,ROUND($D51/COUNTIF($G51:$L51,"Yes"),2))),IF($F51="Custom agreed shares",IF(G51="Yes",M51,0),"")))</f>
      </c>
      <c r="U51" s="87" t="str">
        <f>IF(COUNTIF($A51:$S51,"&lt;&gt;")=0,"",IF($F51="Equal among included roommates",IF(H51&lt;&gt;"Yes",0,IF(COUNTIF($I51:$L51,"Yes")=0,$D51-SUM($T51:T51),ROUND($D51/COUNTIF($G51:$L51,"Yes"),2))),IF($F51="Custom agreed shares",IF(H51="Yes",N51,0),"")))</f>
      </c>
      <c r="V51" s="87" t="str">
        <f>IF(COUNTIF($A51:$S51,"&lt;&gt;")=0,"",IF($F51="Equal among included roommates",IF(I51&lt;&gt;"Yes",0,IF(COUNTIF($J51:$L51,"Yes")=0,$D51-SUM($T51:U51),ROUND($D51/COUNTIF($G51:$L51,"Yes"),2))),IF($F51="Custom agreed shares",IF(I51="Yes",O51,0),"")))</f>
      </c>
      <c r="W51" s="87" t="str">
        <f>IF(COUNTIF($A51:$S51,"&lt;&gt;")=0,"",IF($F51="Equal among included roommates",IF(J51&lt;&gt;"Yes",0,IF(COUNTIF($K51:$L51,"Yes")=0,$D51-SUM($T51:V51),ROUND($D51/COUNTIF($G51:$L51,"Yes"),2))),IF($F51="Custom agreed shares",IF(J51="Yes",P51,0),"")))</f>
      </c>
      <c r="X51" s="87" t="str">
        <f>IF(COUNTIF($A51:$S51,"&lt;&gt;")=0,"",IF($F51="Equal among included roommates",IF(K51&lt;&gt;"Yes",0,IF(COUNTIF($L51:$L51,"Yes")=0,$D51-SUM($T51:W51),ROUND($D51/COUNTIF($G51:$L51,"Yes"),2))),IF($F51="Custom agreed shares",IF(K51="Yes",Q51,0),"")))</f>
      </c>
      <c r="Y51" s="87" t="str">
        <f>IF(COUNTIF($A51:$S51,"&lt;&gt;")=0,"",IF($F51="Equal among included roommates",IF(L51&lt;&gt;"Yes",0,IF(0=0,$D51-SUM($T51:X51),ROUND($D51/COUNTIF($G51:$L51,"Yes"),2))),IF($F51="Custom agreed shares",IF(L51="Yes",R51,0),"")))</f>
      </c>
      <c r="Z51" s="81" t="str">
        <f>IF(COUNTIF($A51:$S51,"&lt;&gt;")=0,"",IF(OR($D51="",$D51&lt;=0),"Enter an amount greater than 0.",IF($E51="","Choose who paid.",IF(COUNTIF($G51:$L51,"Yes")=0,"Choose at least one included roommate.",IF($F51="Equal among included roommates","Ready",IF($F51="Custom agreed shares",IF(OR(AND(G51="Yes",M51=""),AND(H51="Yes",N51=""),AND(I51="Yes",O51=""),AND(J51="Yes",P51=""),AND(K51="Yes",Q51=""),AND(L51="Yes",R51="")),"Enter custom shares that add up to the expense amount.",IF(ABS(SUM($M51:$R51))&lt;0.005,"Enter custom shares that add up to the expense amount.",IF(SUM($M51:$R51)&lt;$D51-0.005,"Custom shares are short by "&amp;ROUND($D51-SUM($M51:$R51),2)&amp;".",IF(SUM($M51:$R51)&gt;$D51+0.005,"Custom shares are over by "&amp;ROUND(SUM($M51:$R51)-$D51,2)&amp;".","Ready")))),"Enter custom shares that add up to the expense amount."))))))</f>
      </c>
    </row>
    <row r="52">
      <c r="A52" s="83"/>
      <c r="B52" s="57"/>
      <c r="C52" s="57"/>
      <c r="D52" s="85"/>
      <c r="E52" s="57"/>
      <c r="F52" s="57"/>
      <c r="G52" s="57"/>
      <c r="H52" s="57"/>
      <c r="I52" s="57"/>
      <c r="J52" s="57"/>
      <c r="K52" s="57"/>
      <c r="L52" s="57"/>
      <c r="M52" s="85"/>
      <c r="N52" s="85"/>
      <c r="O52" s="85"/>
      <c r="P52" s="85"/>
      <c r="Q52" s="85"/>
      <c r="R52" s="85"/>
      <c r="S52" s="57"/>
      <c r="T52" s="87" t="str">
        <f>IF(COUNTIF($A52:$S52,"&lt;&gt;")=0,"",IF($F52="Equal among included roommates",IF(G52&lt;&gt;"Yes",0,IF(COUNTIF($H52:$L52,"Yes")=0,$D52-0,ROUND($D52/COUNTIF($G52:$L52,"Yes"),2))),IF($F52="Custom agreed shares",IF(G52="Yes",M52,0),"")))</f>
      </c>
      <c r="U52" s="87" t="str">
        <f>IF(COUNTIF($A52:$S52,"&lt;&gt;")=0,"",IF($F52="Equal among included roommates",IF(H52&lt;&gt;"Yes",0,IF(COUNTIF($I52:$L52,"Yes")=0,$D52-SUM($T52:T52),ROUND($D52/COUNTIF($G52:$L52,"Yes"),2))),IF($F52="Custom agreed shares",IF(H52="Yes",N52,0),"")))</f>
      </c>
      <c r="V52" s="87" t="str">
        <f>IF(COUNTIF($A52:$S52,"&lt;&gt;")=0,"",IF($F52="Equal among included roommates",IF(I52&lt;&gt;"Yes",0,IF(COUNTIF($J52:$L52,"Yes")=0,$D52-SUM($T52:U52),ROUND($D52/COUNTIF($G52:$L52,"Yes"),2))),IF($F52="Custom agreed shares",IF(I52="Yes",O52,0),"")))</f>
      </c>
      <c r="W52" s="87" t="str">
        <f>IF(COUNTIF($A52:$S52,"&lt;&gt;")=0,"",IF($F52="Equal among included roommates",IF(J52&lt;&gt;"Yes",0,IF(COUNTIF($K52:$L52,"Yes")=0,$D52-SUM($T52:V52),ROUND($D52/COUNTIF($G52:$L52,"Yes"),2))),IF($F52="Custom agreed shares",IF(J52="Yes",P52,0),"")))</f>
      </c>
      <c r="X52" s="87" t="str">
        <f>IF(COUNTIF($A52:$S52,"&lt;&gt;")=0,"",IF($F52="Equal among included roommates",IF(K52&lt;&gt;"Yes",0,IF(COUNTIF($L52:$L52,"Yes")=0,$D52-SUM($T52:W52),ROUND($D52/COUNTIF($G52:$L52,"Yes"),2))),IF($F52="Custom agreed shares",IF(K52="Yes",Q52,0),"")))</f>
      </c>
      <c r="Y52" s="87" t="str">
        <f>IF(COUNTIF($A52:$S52,"&lt;&gt;")=0,"",IF($F52="Equal among included roommates",IF(L52&lt;&gt;"Yes",0,IF(0=0,$D52-SUM($T52:X52),ROUND($D52/COUNTIF($G52:$L52,"Yes"),2))),IF($F52="Custom agreed shares",IF(L52="Yes",R52,0),"")))</f>
      </c>
      <c r="Z52" s="81" t="str">
        <f>IF(COUNTIF($A52:$S52,"&lt;&gt;")=0,"",IF(OR($D52="",$D52&lt;=0),"Enter an amount greater than 0.",IF($E52="","Choose who paid.",IF(COUNTIF($G52:$L52,"Yes")=0,"Choose at least one included roommate.",IF($F52="Equal among included roommates","Ready",IF($F52="Custom agreed shares",IF(OR(AND(G52="Yes",M52=""),AND(H52="Yes",N52=""),AND(I52="Yes",O52=""),AND(J52="Yes",P52=""),AND(K52="Yes",Q52=""),AND(L52="Yes",R52="")),"Enter custom shares that add up to the expense amount.",IF(ABS(SUM($M52:$R52))&lt;0.005,"Enter custom shares that add up to the expense amount.",IF(SUM($M52:$R52)&lt;$D52-0.005,"Custom shares are short by "&amp;ROUND($D52-SUM($M52:$R52),2)&amp;".",IF(SUM($M52:$R52)&gt;$D52+0.005,"Custom shares are over by "&amp;ROUND(SUM($M52:$R52)-$D52,2)&amp;".","Ready")))),"Enter custom shares that add up to the expense amount."))))))</f>
      </c>
    </row>
    <row r="53">
      <c r="A53" s="83"/>
      <c r="B53" s="57"/>
      <c r="C53" s="57"/>
      <c r="D53" s="85"/>
      <c r="E53" s="57"/>
      <c r="F53" s="57"/>
      <c r="G53" s="57"/>
      <c r="H53" s="57"/>
      <c r="I53" s="57"/>
      <c r="J53" s="57"/>
      <c r="K53" s="57"/>
      <c r="L53" s="57"/>
      <c r="M53" s="85"/>
      <c r="N53" s="85"/>
      <c r="O53" s="85"/>
      <c r="P53" s="85"/>
      <c r="Q53" s="85"/>
      <c r="R53" s="85"/>
      <c r="S53" s="57"/>
      <c r="T53" s="87" t="str">
        <f>IF(COUNTIF($A53:$S53,"&lt;&gt;")=0,"",IF($F53="Equal among included roommates",IF(G53&lt;&gt;"Yes",0,IF(COUNTIF($H53:$L53,"Yes")=0,$D53-0,ROUND($D53/COUNTIF($G53:$L53,"Yes"),2))),IF($F53="Custom agreed shares",IF(G53="Yes",M53,0),"")))</f>
      </c>
      <c r="U53" s="87" t="str">
        <f>IF(COUNTIF($A53:$S53,"&lt;&gt;")=0,"",IF($F53="Equal among included roommates",IF(H53&lt;&gt;"Yes",0,IF(COUNTIF($I53:$L53,"Yes")=0,$D53-SUM($T53:T53),ROUND($D53/COUNTIF($G53:$L53,"Yes"),2))),IF($F53="Custom agreed shares",IF(H53="Yes",N53,0),"")))</f>
      </c>
      <c r="V53" s="87" t="str">
        <f>IF(COUNTIF($A53:$S53,"&lt;&gt;")=0,"",IF($F53="Equal among included roommates",IF(I53&lt;&gt;"Yes",0,IF(COUNTIF($J53:$L53,"Yes")=0,$D53-SUM($T53:U53),ROUND($D53/COUNTIF($G53:$L53,"Yes"),2))),IF($F53="Custom agreed shares",IF(I53="Yes",O53,0),"")))</f>
      </c>
      <c r="W53" s="87" t="str">
        <f>IF(COUNTIF($A53:$S53,"&lt;&gt;")=0,"",IF($F53="Equal among included roommates",IF(J53&lt;&gt;"Yes",0,IF(COUNTIF($K53:$L53,"Yes")=0,$D53-SUM($T53:V53),ROUND($D53/COUNTIF($G53:$L53,"Yes"),2))),IF($F53="Custom agreed shares",IF(J53="Yes",P53,0),"")))</f>
      </c>
      <c r="X53" s="87" t="str">
        <f>IF(COUNTIF($A53:$S53,"&lt;&gt;")=0,"",IF($F53="Equal among included roommates",IF(K53&lt;&gt;"Yes",0,IF(COUNTIF($L53:$L53,"Yes")=0,$D53-SUM($T53:W53),ROUND($D53/COUNTIF($G53:$L53,"Yes"),2))),IF($F53="Custom agreed shares",IF(K53="Yes",Q53,0),"")))</f>
      </c>
      <c r="Y53" s="87" t="str">
        <f>IF(COUNTIF($A53:$S53,"&lt;&gt;")=0,"",IF($F53="Equal among included roommates",IF(L53&lt;&gt;"Yes",0,IF(0=0,$D53-SUM($T53:X53),ROUND($D53/COUNTIF($G53:$L53,"Yes"),2))),IF($F53="Custom agreed shares",IF(L53="Yes",R53,0),"")))</f>
      </c>
      <c r="Z53" s="81" t="str">
        <f>IF(COUNTIF($A53:$S53,"&lt;&gt;")=0,"",IF(OR($D53="",$D53&lt;=0),"Enter an amount greater than 0.",IF($E53="","Choose who paid.",IF(COUNTIF($G53:$L53,"Yes")=0,"Choose at least one included roommate.",IF($F53="Equal among included roommates","Ready",IF($F53="Custom agreed shares",IF(OR(AND(G53="Yes",M53=""),AND(H53="Yes",N53=""),AND(I53="Yes",O53=""),AND(J53="Yes",P53=""),AND(K53="Yes",Q53=""),AND(L53="Yes",R53="")),"Enter custom shares that add up to the expense amount.",IF(ABS(SUM($M53:$R53))&lt;0.005,"Enter custom shares that add up to the expense amount.",IF(SUM($M53:$R53)&lt;$D53-0.005,"Custom shares are short by "&amp;ROUND($D53-SUM($M53:$R53),2)&amp;".",IF(SUM($M53:$R53)&gt;$D53+0.005,"Custom shares are over by "&amp;ROUND(SUM($M53:$R53)-$D53,2)&amp;".","Ready")))),"Enter custom shares that add up to the expense amount."))))))</f>
      </c>
    </row>
    <row r="54">
      <c r="A54" s="83"/>
      <c r="B54" s="57"/>
      <c r="C54" s="57"/>
      <c r="D54" s="85"/>
      <c r="E54" s="57"/>
      <c r="F54" s="57"/>
      <c r="G54" s="57"/>
      <c r="H54" s="57"/>
      <c r="I54" s="57"/>
      <c r="J54" s="57"/>
      <c r="K54" s="57"/>
      <c r="L54" s="57"/>
      <c r="M54" s="85"/>
      <c r="N54" s="85"/>
      <c r="O54" s="85"/>
      <c r="P54" s="85"/>
      <c r="Q54" s="85"/>
      <c r="R54" s="85"/>
      <c r="S54" s="57"/>
      <c r="T54" s="87" t="str">
        <f>IF(COUNTIF($A54:$S54,"&lt;&gt;")=0,"",IF($F54="Equal among included roommates",IF(G54&lt;&gt;"Yes",0,IF(COUNTIF($H54:$L54,"Yes")=0,$D54-0,ROUND($D54/COUNTIF($G54:$L54,"Yes"),2))),IF($F54="Custom agreed shares",IF(G54="Yes",M54,0),"")))</f>
      </c>
      <c r="U54" s="87" t="str">
        <f>IF(COUNTIF($A54:$S54,"&lt;&gt;")=0,"",IF($F54="Equal among included roommates",IF(H54&lt;&gt;"Yes",0,IF(COUNTIF($I54:$L54,"Yes")=0,$D54-SUM($T54:T54),ROUND($D54/COUNTIF($G54:$L54,"Yes"),2))),IF($F54="Custom agreed shares",IF(H54="Yes",N54,0),"")))</f>
      </c>
      <c r="V54" s="87" t="str">
        <f>IF(COUNTIF($A54:$S54,"&lt;&gt;")=0,"",IF($F54="Equal among included roommates",IF(I54&lt;&gt;"Yes",0,IF(COUNTIF($J54:$L54,"Yes")=0,$D54-SUM($T54:U54),ROUND($D54/COUNTIF($G54:$L54,"Yes"),2))),IF($F54="Custom agreed shares",IF(I54="Yes",O54,0),"")))</f>
      </c>
      <c r="W54" s="87" t="str">
        <f>IF(COUNTIF($A54:$S54,"&lt;&gt;")=0,"",IF($F54="Equal among included roommates",IF(J54&lt;&gt;"Yes",0,IF(COUNTIF($K54:$L54,"Yes")=0,$D54-SUM($T54:V54),ROUND($D54/COUNTIF($G54:$L54,"Yes"),2))),IF($F54="Custom agreed shares",IF(J54="Yes",P54,0),"")))</f>
      </c>
      <c r="X54" s="87" t="str">
        <f>IF(COUNTIF($A54:$S54,"&lt;&gt;")=0,"",IF($F54="Equal among included roommates",IF(K54&lt;&gt;"Yes",0,IF(COUNTIF($L54:$L54,"Yes")=0,$D54-SUM($T54:W54),ROUND($D54/COUNTIF($G54:$L54,"Yes"),2))),IF($F54="Custom agreed shares",IF(K54="Yes",Q54,0),"")))</f>
      </c>
      <c r="Y54" s="87" t="str">
        <f>IF(COUNTIF($A54:$S54,"&lt;&gt;")=0,"",IF($F54="Equal among included roommates",IF(L54&lt;&gt;"Yes",0,IF(0=0,$D54-SUM($T54:X54),ROUND($D54/COUNTIF($G54:$L54,"Yes"),2))),IF($F54="Custom agreed shares",IF(L54="Yes",R54,0),"")))</f>
      </c>
      <c r="Z54" s="81" t="str">
        <f>IF(COUNTIF($A54:$S54,"&lt;&gt;")=0,"",IF(OR($D54="",$D54&lt;=0),"Enter an amount greater than 0.",IF($E54="","Choose who paid.",IF(COUNTIF($G54:$L54,"Yes")=0,"Choose at least one included roommate.",IF($F54="Equal among included roommates","Ready",IF($F54="Custom agreed shares",IF(OR(AND(G54="Yes",M54=""),AND(H54="Yes",N54=""),AND(I54="Yes",O54=""),AND(J54="Yes",P54=""),AND(K54="Yes",Q54=""),AND(L54="Yes",R54="")),"Enter custom shares that add up to the expense amount.",IF(ABS(SUM($M54:$R54))&lt;0.005,"Enter custom shares that add up to the expense amount.",IF(SUM($M54:$R54)&lt;$D54-0.005,"Custom shares are short by "&amp;ROUND($D54-SUM($M54:$R54),2)&amp;".",IF(SUM($M54:$R54)&gt;$D54+0.005,"Custom shares are over by "&amp;ROUND(SUM($M54:$R54)-$D54,2)&amp;".","Ready")))),"Enter custom shares that add up to the expense amount."))))))</f>
      </c>
    </row>
    <row r="55">
      <c r="A55" s="83"/>
      <c r="B55" s="57"/>
      <c r="C55" s="57"/>
      <c r="D55" s="85"/>
      <c r="E55" s="57"/>
      <c r="F55" s="57"/>
      <c r="G55" s="57"/>
      <c r="H55" s="57"/>
      <c r="I55" s="57"/>
      <c r="J55" s="57"/>
      <c r="K55" s="57"/>
      <c r="L55" s="57"/>
      <c r="M55" s="85"/>
      <c r="N55" s="85"/>
      <c r="O55" s="85"/>
      <c r="P55" s="85"/>
      <c r="Q55" s="85"/>
      <c r="R55" s="85"/>
      <c r="S55" s="57"/>
      <c r="T55" s="87" t="str">
        <f>IF(COUNTIF($A55:$S55,"&lt;&gt;")=0,"",IF($F55="Equal among included roommates",IF(G55&lt;&gt;"Yes",0,IF(COUNTIF($H55:$L55,"Yes")=0,$D55-0,ROUND($D55/COUNTIF($G55:$L55,"Yes"),2))),IF($F55="Custom agreed shares",IF(G55="Yes",M55,0),"")))</f>
      </c>
      <c r="U55" s="87" t="str">
        <f>IF(COUNTIF($A55:$S55,"&lt;&gt;")=0,"",IF($F55="Equal among included roommates",IF(H55&lt;&gt;"Yes",0,IF(COUNTIF($I55:$L55,"Yes")=0,$D55-SUM($T55:T55),ROUND($D55/COUNTIF($G55:$L55,"Yes"),2))),IF($F55="Custom agreed shares",IF(H55="Yes",N55,0),"")))</f>
      </c>
      <c r="V55" s="87" t="str">
        <f>IF(COUNTIF($A55:$S55,"&lt;&gt;")=0,"",IF($F55="Equal among included roommates",IF(I55&lt;&gt;"Yes",0,IF(COUNTIF($J55:$L55,"Yes")=0,$D55-SUM($T55:U55),ROUND($D55/COUNTIF($G55:$L55,"Yes"),2))),IF($F55="Custom agreed shares",IF(I55="Yes",O55,0),"")))</f>
      </c>
      <c r="W55" s="87" t="str">
        <f>IF(COUNTIF($A55:$S55,"&lt;&gt;")=0,"",IF($F55="Equal among included roommates",IF(J55&lt;&gt;"Yes",0,IF(COUNTIF($K55:$L55,"Yes")=0,$D55-SUM($T55:V55),ROUND($D55/COUNTIF($G55:$L55,"Yes"),2))),IF($F55="Custom agreed shares",IF(J55="Yes",P55,0),"")))</f>
      </c>
      <c r="X55" s="87" t="str">
        <f>IF(COUNTIF($A55:$S55,"&lt;&gt;")=0,"",IF($F55="Equal among included roommates",IF(K55&lt;&gt;"Yes",0,IF(COUNTIF($L55:$L55,"Yes")=0,$D55-SUM($T55:W55),ROUND($D55/COUNTIF($G55:$L55,"Yes"),2))),IF($F55="Custom agreed shares",IF(K55="Yes",Q55,0),"")))</f>
      </c>
      <c r="Y55" s="87" t="str">
        <f>IF(COUNTIF($A55:$S55,"&lt;&gt;")=0,"",IF($F55="Equal among included roommates",IF(L55&lt;&gt;"Yes",0,IF(0=0,$D55-SUM($T55:X55),ROUND($D55/COUNTIF($G55:$L55,"Yes"),2))),IF($F55="Custom agreed shares",IF(L55="Yes",R55,0),"")))</f>
      </c>
      <c r="Z55" s="81" t="str">
        <f>IF(COUNTIF($A55:$S55,"&lt;&gt;")=0,"",IF(OR($D55="",$D55&lt;=0),"Enter an amount greater than 0.",IF($E55="","Choose who paid.",IF(COUNTIF($G55:$L55,"Yes")=0,"Choose at least one included roommate.",IF($F55="Equal among included roommates","Ready",IF($F55="Custom agreed shares",IF(OR(AND(G55="Yes",M55=""),AND(H55="Yes",N55=""),AND(I55="Yes",O55=""),AND(J55="Yes",P55=""),AND(K55="Yes",Q55=""),AND(L55="Yes",R55="")),"Enter custom shares that add up to the expense amount.",IF(ABS(SUM($M55:$R55))&lt;0.005,"Enter custom shares that add up to the expense amount.",IF(SUM($M55:$R55)&lt;$D55-0.005,"Custom shares are short by "&amp;ROUND($D55-SUM($M55:$R55),2)&amp;".",IF(SUM($M55:$R55)&gt;$D55+0.005,"Custom shares are over by "&amp;ROUND(SUM($M55:$R55)-$D55,2)&amp;".","Ready")))),"Enter custom shares that add up to the expense amount."))))))</f>
      </c>
    </row>
    <row r="56">
      <c r="A56" s="83"/>
      <c r="B56" s="57"/>
      <c r="C56" s="57"/>
      <c r="D56" s="85"/>
      <c r="E56" s="57"/>
      <c r="F56" s="57"/>
      <c r="G56" s="57"/>
      <c r="H56" s="57"/>
      <c r="I56" s="57"/>
      <c r="J56" s="57"/>
      <c r="K56" s="57"/>
      <c r="L56" s="57"/>
      <c r="M56" s="85"/>
      <c r="N56" s="85"/>
      <c r="O56" s="85"/>
      <c r="P56" s="85"/>
      <c r="Q56" s="85"/>
      <c r="R56" s="85"/>
      <c r="S56" s="57"/>
      <c r="T56" s="87" t="str">
        <f>IF(COUNTIF($A56:$S56,"&lt;&gt;")=0,"",IF($F56="Equal among included roommates",IF(G56&lt;&gt;"Yes",0,IF(COUNTIF($H56:$L56,"Yes")=0,$D56-0,ROUND($D56/COUNTIF($G56:$L56,"Yes"),2))),IF($F56="Custom agreed shares",IF(G56="Yes",M56,0),"")))</f>
      </c>
      <c r="U56" s="87" t="str">
        <f>IF(COUNTIF($A56:$S56,"&lt;&gt;")=0,"",IF($F56="Equal among included roommates",IF(H56&lt;&gt;"Yes",0,IF(COUNTIF($I56:$L56,"Yes")=0,$D56-SUM($T56:T56),ROUND($D56/COUNTIF($G56:$L56,"Yes"),2))),IF($F56="Custom agreed shares",IF(H56="Yes",N56,0),"")))</f>
      </c>
      <c r="V56" s="87" t="str">
        <f>IF(COUNTIF($A56:$S56,"&lt;&gt;")=0,"",IF($F56="Equal among included roommates",IF(I56&lt;&gt;"Yes",0,IF(COUNTIF($J56:$L56,"Yes")=0,$D56-SUM($T56:U56),ROUND($D56/COUNTIF($G56:$L56,"Yes"),2))),IF($F56="Custom agreed shares",IF(I56="Yes",O56,0),"")))</f>
      </c>
      <c r="W56" s="87" t="str">
        <f>IF(COUNTIF($A56:$S56,"&lt;&gt;")=0,"",IF($F56="Equal among included roommates",IF(J56&lt;&gt;"Yes",0,IF(COUNTIF($K56:$L56,"Yes")=0,$D56-SUM($T56:V56),ROUND($D56/COUNTIF($G56:$L56,"Yes"),2))),IF($F56="Custom agreed shares",IF(J56="Yes",P56,0),"")))</f>
      </c>
      <c r="X56" s="87" t="str">
        <f>IF(COUNTIF($A56:$S56,"&lt;&gt;")=0,"",IF($F56="Equal among included roommates",IF(K56&lt;&gt;"Yes",0,IF(COUNTIF($L56:$L56,"Yes")=0,$D56-SUM($T56:W56),ROUND($D56/COUNTIF($G56:$L56,"Yes"),2))),IF($F56="Custom agreed shares",IF(K56="Yes",Q56,0),"")))</f>
      </c>
      <c r="Y56" s="87" t="str">
        <f>IF(COUNTIF($A56:$S56,"&lt;&gt;")=0,"",IF($F56="Equal among included roommates",IF(L56&lt;&gt;"Yes",0,IF(0=0,$D56-SUM($T56:X56),ROUND($D56/COUNTIF($G56:$L56,"Yes"),2))),IF($F56="Custom agreed shares",IF(L56="Yes",R56,0),"")))</f>
      </c>
      <c r="Z56" s="81" t="str">
        <f>IF(COUNTIF($A56:$S56,"&lt;&gt;")=0,"",IF(OR($D56="",$D56&lt;=0),"Enter an amount greater than 0.",IF($E56="","Choose who paid.",IF(COUNTIF($G56:$L56,"Yes")=0,"Choose at least one included roommate.",IF($F56="Equal among included roommates","Ready",IF($F56="Custom agreed shares",IF(OR(AND(G56="Yes",M56=""),AND(H56="Yes",N56=""),AND(I56="Yes",O56=""),AND(J56="Yes",P56=""),AND(K56="Yes",Q56=""),AND(L56="Yes",R56="")),"Enter custom shares that add up to the expense amount.",IF(ABS(SUM($M56:$R56))&lt;0.005,"Enter custom shares that add up to the expense amount.",IF(SUM($M56:$R56)&lt;$D56-0.005,"Custom shares are short by "&amp;ROUND($D56-SUM($M56:$R56),2)&amp;".",IF(SUM($M56:$R56)&gt;$D56+0.005,"Custom shares are over by "&amp;ROUND(SUM($M56:$R56)-$D56,2)&amp;".","Ready")))),"Enter custom shares that add up to the expense amount."))))))</f>
      </c>
    </row>
    <row r="57">
      <c r="A57" s="83"/>
      <c r="B57" s="57"/>
      <c r="C57" s="57"/>
      <c r="D57" s="85"/>
      <c r="E57" s="57"/>
      <c r="F57" s="57"/>
      <c r="G57" s="57"/>
      <c r="H57" s="57"/>
      <c r="I57" s="57"/>
      <c r="J57" s="57"/>
      <c r="K57" s="57"/>
      <c r="L57" s="57"/>
      <c r="M57" s="85"/>
      <c r="N57" s="85"/>
      <c r="O57" s="85"/>
      <c r="P57" s="85"/>
      <c r="Q57" s="85"/>
      <c r="R57" s="85"/>
      <c r="S57" s="57"/>
      <c r="T57" s="87" t="str">
        <f>IF(COUNTIF($A57:$S57,"&lt;&gt;")=0,"",IF($F57="Equal among included roommates",IF(G57&lt;&gt;"Yes",0,IF(COUNTIF($H57:$L57,"Yes")=0,$D57-0,ROUND($D57/COUNTIF($G57:$L57,"Yes"),2))),IF($F57="Custom agreed shares",IF(G57="Yes",M57,0),"")))</f>
      </c>
      <c r="U57" s="87" t="str">
        <f>IF(COUNTIF($A57:$S57,"&lt;&gt;")=0,"",IF($F57="Equal among included roommates",IF(H57&lt;&gt;"Yes",0,IF(COUNTIF($I57:$L57,"Yes")=0,$D57-SUM($T57:T57),ROUND($D57/COUNTIF($G57:$L57,"Yes"),2))),IF($F57="Custom agreed shares",IF(H57="Yes",N57,0),"")))</f>
      </c>
      <c r="V57" s="87" t="str">
        <f>IF(COUNTIF($A57:$S57,"&lt;&gt;")=0,"",IF($F57="Equal among included roommates",IF(I57&lt;&gt;"Yes",0,IF(COUNTIF($J57:$L57,"Yes")=0,$D57-SUM($T57:U57),ROUND($D57/COUNTIF($G57:$L57,"Yes"),2))),IF($F57="Custom agreed shares",IF(I57="Yes",O57,0),"")))</f>
      </c>
      <c r="W57" s="87" t="str">
        <f>IF(COUNTIF($A57:$S57,"&lt;&gt;")=0,"",IF($F57="Equal among included roommates",IF(J57&lt;&gt;"Yes",0,IF(COUNTIF($K57:$L57,"Yes")=0,$D57-SUM($T57:V57),ROUND($D57/COUNTIF($G57:$L57,"Yes"),2))),IF($F57="Custom agreed shares",IF(J57="Yes",P57,0),"")))</f>
      </c>
      <c r="X57" s="87" t="str">
        <f>IF(COUNTIF($A57:$S57,"&lt;&gt;")=0,"",IF($F57="Equal among included roommates",IF(K57&lt;&gt;"Yes",0,IF(COUNTIF($L57:$L57,"Yes")=0,$D57-SUM($T57:W57),ROUND($D57/COUNTIF($G57:$L57,"Yes"),2))),IF($F57="Custom agreed shares",IF(K57="Yes",Q57,0),"")))</f>
      </c>
      <c r="Y57" s="87" t="str">
        <f>IF(COUNTIF($A57:$S57,"&lt;&gt;")=0,"",IF($F57="Equal among included roommates",IF(L57&lt;&gt;"Yes",0,IF(0=0,$D57-SUM($T57:X57),ROUND($D57/COUNTIF($G57:$L57,"Yes"),2))),IF($F57="Custom agreed shares",IF(L57="Yes",R57,0),"")))</f>
      </c>
      <c r="Z57" s="81" t="str">
        <f>IF(COUNTIF($A57:$S57,"&lt;&gt;")=0,"",IF(OR($D57="",$D57&lt;=0),"Enter an amount greater than 0.",IF($E57="","Choose who paid.",IF(COUNTIF($G57:$L57,"Yes")=0,"Choose at least one included roommate.",IF($F57="Equal among included roommates","Ready",IF($F57="Custom agreed shares",IF(OR(AND(G57="Yes",M57=""),AND(H57="Yes",N57=""),AND(I57="Yes",O57=""),AND(J57="Yes",P57=""),AND(K57="Yes",Q57=""),AND(L57="Yes",R57="")),"Enter custom shares that add up to the expense amount.",IF(ABS(SUM($M57:$R57))&lt;0.005,"Enter custom shares that add up to the expense amount.",IF(SUM($M57:$R57)&lt;$D57-0.005,"Custom shares are short by "&amp;ROUND($D57-SUM($M57:$R57),2)&amp;".",IF(SUM($M57:$R57)&gt;$D57+0.005,"Custom shares are over by "&amp;ROUND(SUM($M57:$R57)-$D57,2)&amp;".","Ready")))),"Enter custom shares that add up to the expense amount."))))))</f>
      </c>
    </row>
    <row r="58">
      <c r="A58" s="83"/>
      <c r="B58" s="57"/>
      <c r="C58" s="57"/>
      <c r="D58" s="85"/>
      <c r="E58" s="57"/>
      <c r="F58" s="57"/>
      <c r="G58" s="57"/>
      <c r="H58" s="57"/>
      <c r="I58" s="57"/>
      <c r="J58" s="57"/>
      <c r="K58" s="57"/>
      <c r="L58" s="57"/>
      <c r="M58" s="85"/>
      <c r="N58" s="85"/>
      <c r="O58" s="85"/>
      <c r="P58" s="85"/>
      <c r="Q58" s="85"/>
      <c r="R58" s="85"/>
      <c r="S58" s="57"/>
      <c r="T58" s="87" t="str">
        <f>IF(COUNTIF($A58:$S58,"&lt;&gt;")=0,"",IF($F58="Equal among included roommates",IF(G58&lt;&gt;"Yes",0,IF(COUNTIF($H58:$L58,"Yes")=0,$D58-0,ROUND($D58/COUNTIF($G58:$L58,"Yes"),2))),IF($F58="Custom agreed shares",IF(G58="Yes",M58,0),"")))</f>
      </c>
      <c r="U58" s="87" t="str">
        <f>IF(COUNTIF($A58:$S58,"&lt;&gt;")=0,"",IF($F58="Equal among included roommates",IF(H58&lt;&gt;"Yes",0,IF(COUNTIF($I58:$L58,"Yes")=0,$D58-SUM($T58:T58),ROUND($D58/COUNTIF($G58:$L58,"Yes"),2))),IF($F58="Custom agreed shares",IF(H58="Yes",N58,0),"")))</f>
      </c>
      <c r="V58" s="87" t="str">
        <f>IF(COUNTIF($A58:$S58,"&lt;&gt;")=0,"",IF($F58="Equal among included roommates",IF(I58&lt;&gt;"Yes",0,IF(COUNTIF($J58:$L58,"Yes")=0,$D58-SUM($T58:U58),ROUND($D58/COUNTIF($G58:$L58,"Yes"),2))),IF($F58="Custom agreed shares",IF(I58="Yes",O58,0),"")))</f>
      </c>
      <c r="W58" s="87" t="str">
        <f>IF(COUNTIF($A58:$S58,"&lt;&gt;")=0,"",IF($F58="Equal among included roommates",IF(J58&lt;&gt;"Yes",0,IF(COUNTIF($K58:$L58,"Yes")=0,$D58-SUM($T58:V58),ROUND($D58/COUNTIF($G58:$L58,"Yes"),2))),IF($F58="Custom agreed shares",IF(J58="Yes",P58,0),"")))</f>
      </c>
      <c r="X58" s="87" t="str">
        <f>IF(COUNTIF($A58:$S58,"&lt;&gt;")=0,"",IF($F58="Equal among included roommates",IF(K58&lt;&gt;"Yes",0,IF(COUNTIF($L58:$L58,"Yes")=0,$D58-SUM($T58:W58),ROUND($D58/COUNTIF($G58:$L58,"Yes"),2))),IF($F58="Custom agreed shares",IF(K58="Yes",Q58,0),"")))</f>
      </c>
      <c r="Y58" s="87" t="str">
        <f>IF(COUNTIF($A58:$S58,"&lt;&gt;")=0,"",IF($F58="Equal among included roommates",IF(L58&lt;&gt;"Yes",0,IF(0=0,$D58-SUM($T58:X58),ROUND($D58/COUNTIF($G58:$L58,"Yes"),2))),IF($F58="Custom agreed shares",IF(L58="Yes",R58,0),"")))</f>
      </c>
      <c r="Z58" s="81" t="str">
        <f>IF(COUNTIF($A58:$S58,"&lt;&gt;")=0,"",IF(OR($D58="",$D58&lt;=0),"Enter an amount greater than 0.",IF($E58="","Choose who paid.",IF(COUNTIF($G58:$L58,"Yes")=0,"Choose at least one included roommate.",IF($F58="Equal among included roommates","Ready",IF($F58="Custom agreed shares",IF(OR(AND(G58="Yes",M58=""),AND(H58="Yes",N58=""),AND(I58="Yes",O58=""),AND(J58="Yes",P58=""),AND(K58="Yes",Q58=""),AND(L58="Yes",R58="")),"Enter custom shares that add up to the expense amount.",IF(ABS(SUM($M58:$R58))&lt;0.005,"Enter custom shares that add up to the expense amount.",IF(SUM($M58:$R58)&lt;$D58-0.005,"Custom shares are short by "&amp;ROUND($D58-SUM($M58:$R58),2)&amp;".",IF(SUM($M58:$R58)&gt;$D58+0.005,"Custom shares are over by "&amp;ROUND(SUM($M58:$R58)-$D58,2)&amp;".","Ready")))),"Enter custom shares that add up to the expense amount."))))))</f>
      </c>
    </row>
    <row r="59">
      <c r="A59" s="83"/>
      <c r="B59" s="57"/>
      <c r="C59" s="57"/>
      <c r="D59" s="85"/>
      <c r="E59" s="57"/>
      <c r="F59" s="57"/>
      <c r="G59" s="57"/>
      <c r="H59" s="57"/>
      <c r="I59" s="57"/>
      <c r="J59" s="57"/>
      <c r="K59" s="57"/>
      <c r="L59" s="57"/>
      <c r="M59" s="85"/>
      <c r="N59" s="85"/>
      <c r="O59" s="85"/>
      <c r="P59" s="85"/>
      <c r="Q59" s="85"/>
      <c r="R59" s="85"/>
      <c r="S59" s="57"/>
      <c r="T59" s="87" t="str">
        <f>IF(COUNTIF($A59:$S59,"&lt;&gt;")=0,"",IF($F59="Equal among included roommates",IF(G59&lt;&gt;"Yes",0,IF(COUNTIF($H59:$L59,"Yes")=0,$D59-0,ROUND($D59/COUNTIF($G59:$L59,"Yes"),2))),IF($F59="Custom agreed shares",IF(G59="Yes",M59,0),"")))</f>
      </c>
      <c r="U59" s="87" t="str">
        <f>IF(COUNTIF($A59:$S59,"&lt;&gt;")=0,"",IF($F59="Equal among included roommates",IF(H59&lt;&gt;"Yes",0,IF(COUNTIF($I59:$L59,"Yes")=0,$D59-SUM($T59:T59),ROUND($D59/COUNTIF($G59:$L59,"Yes"),2))),IF($F59="Custom agreed shares",IF(H59="Yes",N59,0),"")))</f>
      </c>
      <c r="V59" s="87" t="str">
        <f>IF(COUNTIF($A59:$S59,"&lt;&gt;")=0,"",IF($F59="Equal among included roommates",IF(I59&lt;&gt;"Yes",0,IF(COUNTIF($J59:$L59,"Yes")=0,$D59-SUM($T59:U59),ROUND($D59/COUNTIF($G59:$L59,"Yes"),2))),IF($F59="Custom agreed shares",IF(I59="Yes",O59,0),"")))</f>
      </c>
      <c r="W59" s="87" t="str">
        <f>IF(COUNTIF($A59:$S59,"&lt;&gt;")=0,"",IF($F59="Equal among included roommates",IF(J59&lt;&gt;"Yes",0,IF(COUNTIF($K59:$L59,"Yes")=0,$D59-SUM($T59:V59),ROUND($D59/COUNTIF($G59:$L59,"Yes"),2))),IF($F59="Custom agreed shares",IF(J59="Yes",P59,0),"")))</f>
      </c>
      <c r="X59" s="87" t="str">
        <f>IF(COUNTIF($A59:$S59,"&lt;&gt;")=0,"",IF($F59="Equal among included roommates",IF(K59&lt;&gt;"Yes",0,IF(COUNTIF($L59:$L59,"Yes")=0,$D59-SUM($T59:W59),ROUND($D59/COUNTIF($G59:$L59,"Yes"),2))),IF($F59="Custom agreed shares",IF(K59="Yes",Q59,0),"")))</f>
      </c>
      <c r="Y59" s="87" t="str">
        <f>IF(COUNTIF($A59:$S59,"&lt;&gt;")=0,"",IF($F59="Equal among included roommates",IF(L59&lt;&gt;"Yes",0,IF(0=0,$D59-SUM($T59:X59),ROUND($D59/COUNTIF($G59:$L59,"Yes"),2))),IF($F59="Custom agreed shares",IF(L59="Yes",R59,0),"")))</f>
      </c>
      <c r="Z59" s="81" t="str">
        <f>IF(COUNTIF($A59:$S59,"&lt;&gt;")=0,"",IF(OR($D59="",$D59&lt;=0),"Enter an amount greater than 0.",IF($E59="","Choose who paid.",IF(COUNTIF($G59:$L59,"Yes")=0,"Choose at least one included roommate.",IF($F59="Equal among included roommates","Ready",IF($F59="Custom agreed shares",IF(OR(AND(G59="Yes",M59=""),AND(H59="Yes",N59=""),AND(I59="Yes",O59=""),AND(J59="Yes",P59=""),AND(K59="Yes",Q59=""),AND(L59="Yes",R59="")),"Enter custom shares that add up to the expense amount.",IF(ABS(SUM($M59:$R59))&lt;0.005,"Enter custom shares that add up to the expense amount.",IF(SUM($M59:$R59)&lt;$D59-0.005,"Custom shares are short by "&amp;ROUND($D59-SUM($M59:$R59),2)&amp;".",IF(SUM($M59:$R59)&gt;$D59+0.005,"Custom shares are over by "&amp;ROUND(SUM($M59:$R59)-$D59,2)&amp;".","Ready")))),"Enter custom shares that add up to the expense amount."))))))</f>
      </c>
    </row>
    <row r="60">
      <c r="A60" s="83"/>
      <c r="B60" s="57"/>
      <c r="C60" s="57"/>
      <c r="D60" s="85"/>
      <c r="E60" s="57"/>
      <c r="F60" s="57"/>
      <c r="G60" s="57"/>
      <c r="H60" s="57"/>
      <c r="I60" s="57"/>
      <c r="J60" s="57"/>
      <c r="K60" s="57"/>
      <c r="L60" s="57"/>
      <c r="M60" s="85"/>
      <c r="N60" s="85"/>
      <c r="O60" s="85"/>
      <c r="P60" s="85"/>
      <c r="Q60" s="85"/>
      <c r="R60" s="85"/>
      <c r="S60" s="57"/>
      <c r="T60" s="87" t="str">
        <f>IF(COUNTIF($A60:$S60,"&lt;&gt;")=0,"",IF($F60="Equal among included roommates",IF(G60&lt;&gt;"Yes",0,IF(COUNTIF($H60:$L60,"Yes")=0,$D60-0,ROUND($D60/COUNTIF($G60:$L60,"Yes"),2))),IF($F60="Custom agreed shares",IF(G60="Yes",M60,0),"")))</f>
      </c>
      <c r="U60" s="87" t="str">
        <f>IF(COUNTIF($A60:$S60,"&lt;&gt;")=0,"",IF($F60="Equal among included roommates",IF(H60&lt;&gt;"Yes",0,IF(COUNTIF($I60:$L60,"Yes")=0,$D60-SUM($T60:T60),ROUND($D60/COUNTIF($G60:$L60,"Yes"),2))),IF($F60="Custom agreed shares",IF(H60="Yes",N60,0),"")))</f>
      </c>
      <c r="V60" s="87" t="str">
        <f>IF(COUNTIF($A60:$S60,"&lt;&gt;")=0,"",IF($F60="Equal among included roommates",IF(I60&lt;&gt;"Yes",0,IF(COUNTIF($J60:$L60,"Yes")=0,$D60-SUM($T60:U60),ROUND($D60/COUNTIF($G60:$L60,"Yes"),2))),IF($F60="Custom agreed shares",IF(I60="Yes",O60,0),"")))</f>
      </c>
      <c r="W60" s="87" t="str">
        <f>IF(COUNTIF($A60:$S60,"&lt;&gt;")=0,"",IF($F60="Equal among included roommates",IF(J60&lt;&gt;"Yes",0,IF(COUNTIF($K60:$L60,"Yes")=0,$D60-SUM($T60:V60),ROUND($D60/COUNTIF($G60:$L60,"Yes"),2))),IF($F60="Custom agreed shares",IF(J60="Yes",P60,0),"")))</f>
      </c>
      <c r="X60" s="87" t="str">
        <f>IF(COUNTIF($A60:$S60,"&lt;&gt;")=0,"",IF($F60="Equal among included roommates",IF(K60&lt;&gt;"Yes",0,IF(COUNTIF($L60:$L60,"Yes")=0,$D60-SUM($T60:W60),ROUND($D60/COUNTIF($G60:$L60,"Yes"),2))),IF($F60="Custom agreed shares",IF(K60="Yes",Q60,0),"")))</f>
      </c>
      <c r="Y60" s="87" t="str">
        <f>IF(COUNTIF($A60:$S60,"&lt;&gt;")=0,"",IF($F60="Equal among included roommates",IF(L60&lt;&gt;"Yes",0,IF(0=0,$D60-SUM($T60:X60),ROUND($D60/COUNTIF($G60:$L60,"Yes"),2))),IF($F60="Custom agreed shares",IF(L60="Yes",R60,0),"")))</f>
      </c>
      <c r="Z60" s="81" t="str">
        <f>IF(COUNTIF($A60:$S60,"&lt;&gt;")=0,"",IF(OR($D60="",$D60&lt;=0),"Enter an amount greater than 0.",IF($E60="","Choose who paid.",IF(COUNTIF($G60:$L60,"Yes")=0,"Choose at least one included roommate.",IF($F60="Equal among included roommates","Ready",IF($F60="Custom agreed shares",IF(OR(AND(G60="Yes",M60=""),AND(H60="Yes",N60=""),AND(I60="Yes",O60=""),AND(J60="Yes",P60=""),AND(K60="Yes",Q60=""),AND(L60="Yes",R60="")),"Enter custom shares that add up to the expense amount.",IF(ABS(SUM($M60:$R60))&lt;0.005,"Enter custom shares that add up to the expense amount.",IF(SUM($M60:$R60)&lt;$D60-0.005,"Custom shares are short by "&amp;ROUND($D60-SUM($M60:$R60),2)&amp;".",IF(SUM($M60:$R60)&gt;$D60+0.005,"Custom shares are over by "&amp;ROUND(SUM($M60:$R60)-$D60,2)&amp;".","Ready")))),"Enter custom shares that add up to the expense amount."))))))</f>
      </c>
    </row>
    <row r="61">
      <c r="A61" s="83"/>
      <c r="B61" s="57"/>
      <c r="C61" s="57"/>
      <c r="D61" s="85"/>
      <c r="E61" s="57"/>
      <c r="F61" s="57"/>
      <c r="G61" s="57"/>
      <c r="H61" s="57"/>
      <c r="I61" s="57"/>
      <c r="J61" s="57"/>
      <c r="K61" s="57"/>
      <c r="L61" s="57"/>
      <c r="M61" s="85"/>
      <c r="N61" s="85"/>
      <c r="O61" s="85"/>
      <c r="P61" s="85"/>
      <c r="Q61" s="85"/>
      <c r="R61" s="85"/>
      <c r="S61" s="57"/>
      <c r="T61" s="87" t="str">
        <f>IF(COUNTIF($A61:$S61,"&lt;&gt;")=0,"",IF($F61="Equal among included roommates",IF(G61&lt;&gt;"Yes",0,IF(COUNTIF($H61:$L61,"Yes")=0,$D61-0,ROUND($D61/COUNTIF($G61:$L61,"Yes"),2))),IF($F61="Custom agreed shares",IF(G61="Yes",M61,0),"")))</f>
      </c>
      <c r="U61" s="87" t="str">
        <f>IF(COUNTIF($A61:$S61,"&lt;&gt;")=0,"",IF($F61="Equal among included roommates",IF(H61&lt;&gt;"Yes",0,IF(COUNTIF($I61:$L61,"Yes")=0,$D61-SUM($T61:T61),ROUND($D61/COUNTIF($G61:$L61,"Yes"),2))),IF($F61="Custom agreed shares",IF(H61="Yes",N61,0),"")))</f>
      </c>
      <c r="V61" s="87" t="str">
        <f>IF(COUNTIF($A61:$S61,"&lt;&gt;")=0,"",IF($F61="Equal among included roommates",IF(I61&lt;&gt;"Yes",0,IF(COUNTIF($J61:$L61,"Yes")=0,$D61-SUM($T61:U61),ROUND($D61/COUNTIF($G61:$L61,"Yes"),2))),IF($F61="Custom agreed shares",IF(I61="Yes",O61,0),"")))</f>
      </c>
      <c r="W61" s="87" t="str">
        <f>IF(COUNTIF($A61:$S61,"&lt;&gt;")=0,"",IF($F61="Equal among included roommates",IF(J61&lt;&gt;"Yes",0,IF(COUNTIF($K61:$L61,"Yes")=0,$D61-SUM($T61:V61),ROUND($D61/COUNTIF($G61:$L61,"Yes"),2))),IF($F61="Custom agreed shares",IF(J61="Yes",P61,0),"")))</f>
      </c>
      <c r="X61" s="87" t="str">
        <f>IF(COUNTIF($A61:$S61,"&lt;&gt;")=0,"",IF($F61="Equal among included roommates",IF(K61&lt;&gt;"Yes",0,IF(COUNTIF($L61:$L61,"Yes")=0,$D61-SUM($T61:W61),ROUND($D61/COUNTIF($G61:$L61,"Yes"),2))),IF($F61="Custom agreed shares",IF(K61="Yes",Q61,0),"")))</f>
      </c>
      <c r="Y61" s="87" t="str">
        <f>IF(COUNTIF($A61:$S61,"&lt;&gt;")=0,"",IF($F61="Equal among included roommates",IF(L61&lt;&gt;"Yes",0,IF(0=0,$D61-SUM($T61:X61),ROUND($D61/COUNTIF($G61:$L61,"Yes"),2))),IF($F61="Custom agreed shares",IF(L61="Yes",R61,0),"")))</f>
      </c>
      <c r="Z61" s="81" t="str">
        <f>IF(COUNTIF($A61:$S61,"&lt;&gt;")=0,"",IF(OR($D61="",$D61&lt;=0),"Enter an amount greater than 0.",IF($E61="","Choose who paid.",IF(COUNTIF($G61:$L61,"Yes")=0,"Choose at least one included roommate.",IF($F61="Equal among included roommates","Ready",IF($F61="Custom agreed shares",IF(OR(AND(G61="Yes",M61=""),AND(H61="Yes",N61=""),AND(I61="Yes",O61=""),AND(J61="Yes",P61=""),AND(K61="Yes",Q61=""),AND(L61="Yes",R61="")),"Enter custom shares that add up to the expense amount.",IF(ABS(SUM($M61:$R61))&lt;0.005,"Enter custom shares that add up to the expense amount.",IF(SUM($M61:$R61)&lt;$D61-0.005,"Custom shares are short by "&amp;ROUND($D61-SUM($M61:$R61),2)&amp;".",IF(SUM($M61:$R61)&gt;$D61+0.005,"Custom shares are over by "&amp;ROUND(SUM($M61:$R61)-$D61,2)&amp;".","Ready")))),"Enter custom shares that add up to the expense amount."))))))</f>
      </c>
    </row>
    <row r="62">
      <c r="A62" s="83"/>
      <c r="B62" s="57"/>
      <c r="C62" s="57"/>
      <c r="D62" s="85"/>
      <c r="E62" s="57"/>
      <c r="F62" s="57"/>
      <c r="G62" s="57"/>
      <c r="H62" s="57"/>
      <c r="I62" s="57"/>
      <c r="J62" s="57"/>
      <c r="K62" s="57"/>
      <c r="L62" s="57"/>
      <c r="M62" s="85"/>
      <c r="N62" s="85"/>
      <c r="O62" s="85"/>
      <c r="P62" s="85"/>
      <c r="Q62" s="85"/>
      <c r="R62" s="85"/>
      <c r="S62" s="57"/>
      <c r="T62" s="87" t="str">
        <f>IF(COUNTIF($A62:$S62,"&lt;&gt;")=0,"",IF($F62="Equal among included roommates",IF(G62&lt;&gt;"Yes",0,IF(COUNTIF($H62:$L62,"Yes")=0,$D62-0,ROUND($D62/COUNTIF($G62:$L62,"Yes"),2))),IF($F62="Custom agreed shares",IF(G62="Yes",M62,0),"")))</f>
      </c>
      <c r="U62" s="87" t="str">
        <f>IF(COUNTIF($A62:$S62,"&lt;&gt;")=0,"",IF($F62="Equal among included roommates",IF(H62&lt;&gt;"Yes",0,IF(COUNTIF($I62:$L62,"Yes")=0,$D62-SUM($T62:T62),ROUND($D62/COUNTIF($G62:$L62,"Yes"),2))),IF($F62="Custom agreed shares",IF(H62="Yes",N62,0),"")))</f>
      </c>
      <c r="V62" s="87" t="str">
        <f>IF(COUNTIF($A62:$S62,"&lt;&gt;")=0,"",IF($F62="Equal among included roommates",IF(I62&lt;&gt;"Yes",0,IF(COUNTIF($J62:$L62,"Yes")=0,$D62-SUM($T62:U62),ROUND($D62/COUNTIF($G62:$L62,"Yes"),2))),IF($F62="Custom agreed shares",IF(I62="Yes",O62,0),"")))</f>
      </c>
      <c r="W62" s="87" t="str">
        <f>IF(COUNTIF($A62:$S62,"&lt;&gt;")=0,"",IF($F62="Equal among included roommates",IF(J62&lt;&gt;"Yes",0,IF(COUNTIF($K62:$L62,"Yes")=0,$D62-SUM($T62:V62),ROUND($D62/COUNTIF($G62:$L62,"Yes"),2))),IF($F62="Custom agreed shares",IF(J62="Yes",P62,0),"")))</f>
      </c>
      <c r="X62" s="87" t="str">
        <f>IF(COUNTIF($A62:$S62,"&lt;&gt;")=0,"",IF($F62="Equal among included roommates",IF(K62&lt;&gt;"Yes",0,IF(COUNTIF($L62:$L62,"Yes")=0,$D62-SUM($T62:W62),ROUND($D62/COUNTIF($G62:$L62,"Yes"),2))),IF($F62="Custom agreed shares",IF(K62="Yes",Q62,0),"")))</f>
      </c>
      <c r="Y62" s="87" t="str">
        <f>IF(COUNTIF($A62:$S62,"&lt;&gt;")=0,"",IF($F62="Equal among included roommates",IF(L62&lt;&gt;"Yes",0,IF(0=0,$D62-SUM($T62:X62),ROUND($D62/COUNTIF($G62:$L62,"Yes"),2))),IF($F62="Custom agreed shares",IF(L62="Yes",R62,0),"")))</f>
      </c>
      <c r="Z62" s="81" t="str">
        <f>IF(COUNTIF($A62:$S62,"&lt;&gt;")=0,"",IF(OR($D62="",$D62&lt;=0),"Enter an amount greater than 0.",IF($E62="","Choose who paid.",IF(COUNTIF($G62:$L62,"Yes")=0,"Choose at least one included roommate.",IF($F62="Equal among included roommates","Ready",IF($F62="Custom agreed shares",IF(OR(AND(G62="Yes",M62=""),AND(H62="Yes",N62=""),AND(I62="Yes",O62=""),AND(J62="Yes",P62=""),AND(K62="Yes",Q62=""),AND(L62="Yes",R62="")),"Enter custom shares that add up to the expense amount.",IF(ABS(SUM($M62:$R62))&lt;0.005,"Enter custom shares that add up to the expense amount.",IF(SUM($M62:$R62)&lt;$D62-0.005,"Custom shares are short by "&amp;ROUND($D62-SUM($M62:$R62),2)&amp;".",IF(SUM($M62:$R62)&gt;$D62+0.005,"Custom shares are over by "&amp;ROUND(SUM($M62:$R62)-$D62,2)&amp;".","Ready")))),"Enter custom shares that add up to the expense amount."))))))</f>
      </c>
    </row>
    <row r="63">
      <c r="A63" s="83"/>
      <c r="B63" s="57"/>
      <c r="C63" s="57"/>
      <c r="D63" s="85"/>
      <c r="E63" s="57"/>
      <c r="F63" s="57"/>
      <c r="G63" s="57"/>
      <c r="H63" s="57"/>
      <c r="I63" s="57"/>
      <c r="J63" s="57"/>
      <c r="K63" s="57"/>
      <c r="L63" s="57"/>
      <c r="M63" s="85"/>
      <c r="N63" s="85"/>
      <c r="O63" s="85"/>
      <c r="P63" s="85"/>
      <c r="Q63" s="85"/>
      <c r="R63" s="85"/>
      <c r="S63" s="57"/>
      <c r="T63" s="87" t="str">
        <f>IF(COUNTIF($A63:$S63,"&lt;&gt;")=0,"",IF($F63="Equal among included roommates",IF(G63&lt;&gt;"Yes",0,IF(COUNTIF($H63:$L63,"Yes")=0,$D63-0,ROUND($D63/COUNTIF($G63:$L63,"Yes"),2))),IF($F63="Custom agreed shares",IF(G63="Yes",M63,0),"")))</f>
      </c>
      <c r="U63" s="87" t="str">
        <f>IF(COUNTIF($A63:$S63,"&lt;&gt;")=0,"",IF($F63="Equal among included roommates",IF(H63&lt;&gt;"Yes",0,IF(COUNTIF($I63:$L63,"Yes")=0,$D63-SUM($T63:T63),ROUND($D63/COUNTIF($G63:$L63,"Yes"),2))),IF($F63="Custom agreed shares",IF(H63="Yes",N63,0),"")))</f>
      </c>
      <c r="V63" s="87" t="str">
        <f>IF(COUNTIF($A63:$S63,"&lt;&gt;")=0,"",IF($F63="Equal among included roommates",IF(I63&lt;&gt;"Yes",0,IF(COUNTIF($J63:$L63,"Yes")=0,$D63-SUM($T63:U63),ROUND($D63/COUNTIF($G63:$L63,"Yes"),2))),IF($F63="Custom agreed shares",IF(I63="Yes",O63,0),"")))</f>
      </c>
      <c r="W63" s="87" t="str">
        <f>IF(COUNTIF($A63:$S63,"&lt;&gt;")=0,"",IF($F63="Equal among included roommates",IF(J63&lt;&gt;"Yes",0,IF(COUNTIF($K63:$L63,"Yes")=0,$D63-SUM($T63:V63),ROUND($D63/COUNTIF($G63:$L63,"Yes"),2))),IF($F63="Custom agreed shares",IF(J63="Yes",P63,0),"")))</f>
      </c>
      <c r="X63" s="87" t="str">
        <f>IF(COUNTIF($A63:$S63,"&lt;&gt;")=0,"",IF($F63="Equal among included roommates",IF(K63&lt;&gt;"Yes",0,IF(COUNTIF($L63:$L63,"Yes")=0,$D63-SUM($T63:W63),ROUND($D63/COUNTIF($G63:$L63,"Yes"),2))),IF($F63="Custom agreed shares",IF(K63="Yes",Q63,0),"")))</f>
      </c>
      <c r="Y63" s="87" t="str">
        <f>IF(COUNTIF($A63:$S63,"&lt;&gt;")=0,"",IF($F63="Equal among included roommates",IF(L63&lt;&gt;"Yes",0,IF(0=0,$D63-SUM($T63:X63),ROUND($D63/COUNTIF($G63:$L63,"Yes"),2))),IF($F63="Custom agreed shares",IF(L63="Yes",R63,0),"")))</f>
      </c>
      <c r="Z63" s="81" t="str">
        <f>IF(COUNTIF($A63:$S63,"&lt;&gt;")=0,"",IF(OR($D63="",$D63&lt;=0),"Enter an amount greater than 0.",IF($E63="","Choose who paid.",IF(COUNTIF($G63:$L63,"Yes")=0,"Choose at least one included roommate.",IF($F63="Equal among included roommates","Ready",IF($F63="Custom agreed shares",IF(OR(AND(G63="Yes",M63=""),AND(H63="Yes",N63=""),AND(I63="Yes",O63=""),AND(J63="Yes",P63=""),AND(K63="Yes",Q63=""),AND(L63="Yes",R63="")),"Enter custom shares that add up to the expense amount.",IF(ABS(SUM($M63:$R63))&lt;0.005,"Enter custom shares that add up to the expense amount.",IF(SUM($M63:$R63)&lt;$D63-0.005,"Custom shares are short by "&amp;ROUND($D63-SUM($M63:$R63),2)&amp;".",IF(SUM($M63:$R63)&gt;$D63+0.005,"Custom shares are over by "&amp;ROUND(SUM($M63:$R63)-$D63,2)&amp;".","Ready")))),"Enter custom shares that add up to the expense amount."))))))</f>
      </c>
    </row>
    <row r="64">
      <c r="A64" s="83"/>
      <c r="B64" s="57"/>
      <c r="C64" s="57"/>
      <c r="D64" s="85"/>
      <c r="E64" s="57"/>
      <c r="F64" s="57"/>
      <c r="G64" s="57"/>
      <c r="H64" s="57"/>
      <c r="I64" s="57"/>
      <c r="J64" s="57"/>
      <c r="K64" s="57"/>
      <c r="L64" s="57"/>
      <c r="M64" s="85"/>
      <c r="N64" s="85"/>
      <c r="O64" s="85"/>
      <c r="P64" s="85"/>
      <c r="Q64" s="85"/>
      <c r="R64" s="85"/>
      <c r="S64" s="57"/>
      <c r="T64" s="87" t="str">
        <f>IF(COUNTIF($A64:$S64,"&lt;&gt;")=0,"",IF($F64="Equal among included roommates",IF(G64&lt;&gt;"Yes",0,IF(COUNTIF($H64:$L64,"Yes")=0,$D64-0,ROUND($D64/COUNTIF($G64:$L64,"Yes"),2))),IF($F64="Custom agreed shares",IF(G64="Yes",M64,0),"")))</f>
      </c>
      <c r="U64" s="87" t="str">
        <f>IF(COUNTIF($A64:$S64,"&lt;&gt;")=0,"",IF($F64="Equal among included roommates",IF(H64&lt;&gt;"Yes",0,IF(COUNTIF($I64:$L64,"Yes")=0,$D64-SUM($T64:T64),ROUND($D64/COUNTIF($G64:$L64,"Yes"),2))),IF($F64="Custom agreed shares",IF(H64="Yes",N64,0),"")))</f>
      </c>
      <c r="V64" s="87" t="str">
        <f>IF(COUNTIF($A64:$S64,"&lt;&gt;")=0,"",IF($F64="Equal among included roommates",IF(I64&lt;&gt;"Yes",0,IF(COUNTIF($J64:$L64,"Yes")=0,$D64-SUM($T64:U64),ROUND($D64/COUNTIF($G64:$L64,"Yes"),2))),IF($F64="Custom agreed shares",IF(I64="Yes",O64,0),"")))</f>
      </c>
      <c r="W64" s="87" t="str">
        <f>IF(COUNTIF($A64:$S64,"&lt;&gt;")=0,"",IF($F64="Equal among included roommates",IF(J64&lt;&gt;"Yes",0,IF(COUNTIF($K64:$L64,"Yes")=0,$D64-SUM($T64:V64),ROUND($D64/COUNTIF($G64:$L64,"Yes"),2))),IF($F64="Custom agreed shares",IF(J64="Yes",P64,0),"")))</f>
      </c>
      <c r="X64" s="87" t="str">
        <f>IF(COUNTIF($A64:$S64,"&lt;&gt;")=0,"",IF($F64="Equal among included roommates",IF(K64&lt;&gt;"Yes",0,IF(COUNTIF($L64:$L64,"Yes")=0,$D64-SUM($T64:W64),ROUND($D64/COUNTIF($G64:$L64,"Yes"),2))),IF($F64="Custom agreed shares",IF(K64="Yes",Q64,0),"")))</f>
      </c>
      <c r="Y64" s="87" t="str">
        <f>IF(COUNTIF($A64:$S64,"&lt;&gt;")=0,"",IF($F64="Equal among included roommates",IF(L64&lt;&gt;"Yes",0,IF(0=0,$D64-SUM($T64:X64),ROUND($D64/COUNTIF($G64:$L64,"Yes"),2))),IF($F64="Custom agreed shares",IF(L64="Yes",R64,0),"")))</f>
      </c>
      <c r="Z64" s="81" t="str">
        <f>IF(COUNTIF($A64:$S64,"&lt;&gt;")=0,"",IF(OR($D64="",$D64&lt;=0),"Enter an amount greater than 0.",IF($E64="","Choose who paid.",IF(COUNTIF($G64:$L64,"Yes")=0,"Choose at least one included roommate.",IF($F64="Equal among included roommates","Ready",IF($F64="Custom agreed shares",IF(OR(AND(G64="Yes",M64=""),AND(H64="Yes",N64=""),AND(I64="Yes",O64=""),AND(J64="Yes",P64=""),AND(K64="Yes",Q64=""),AND(L64="Yes",R64="")),"Enter custom shares that add up to the expense amount.",IF(ABS(SUM($M64:$R64))&lt;0.005,"Enter custom shares that add up to the expense amount.",IF(SUM($M64:$R64)&lt;$D64-0.005,"Custom shares are short by "&amp;ROUND($D64-SUM($M64:$R64),2)&amp;".",IF(SUM($M64:$R64)&gt;$D64+0.005,"Custom shares are over by "&amp;ROUND(SUM($M64:$R64)-$D64,2)&amp;".","Ready")))),"Enter custom shares that add up to the expense amount."))))))</f>
      </c>
    </row>
    <row r="65">
      <c r="A65" s="83"/>
      <c r="B65" s="57"/>
      <c r="C65" s="57"/>
      <c r="D65" s="85"/>
      <c r="E65" s="57"/>
      <c r="F65" s="57"/>
      <c r="G65" s="57"/>
      <c r="H65" s="57"/>
      <c r="I65" s="57"/>
      <c r="J65" s="57"/>
      <c r="K65" s="57"/>
      <c r="L65" s="57"/>
      <c r="M65" s="85"/>
      <c r="N65" s="85"/>
      <c r="O65" s="85"/>
      <c r="P65" s="85"/>
      <c r="Q65" s="85"/>
      <c r="R65" s="85"/>
      <c r="S65" s="57"/>
      <c r="T65" s="87" t="str">
        <f>IF(COUNTIF($A65:$S65,"&lt;&gt;")=0,"",IF($F65="Equal among included roommates",IF(G65&lt;&gt;"Yes",0,IF(COUNTIF($H65:$L65,"Yes")=0,$D65-0,ROUND($D65/COUNTIF($G65:$L65,"Yes"),2))),IF($F65="Custom agreed shares",IF(G65="Yes",M65,0),"")))</f>
      </c>
      <c r="U65" s="87" t="str">
        <f>IF(COUNTIF($A65:$S65,"&lt;&gt;")=0,"",IF($F65="Equal among included roommates",IF(H65&lt;&gt;"Yes",0,IF(COUNTIF($I65:$L65,"Yes")=0,$D65-SUM($T65:T65),ROUND($D65/COUNTIF($G65:$L65,"Yes"),2))),IF($F65="Custom agreed shares",IF(H65="Yes",N65,0),"")))</f>
      </c>
      <c r="V65" s="87" t="str">
        <f>IF(COUNTIF($A65:$S65,"&lt;&gt;")=0,"",IF($F65="Equal among included roommates",IF(I65&lt;&gt;"Yes",0,IF(COUNTIF($J65:$L65,"Yes")=0,$D65-SUM($T65:U65),ROUND($D65/COUNTIF($G65:$L65,"Yes"),2))),IF($F65="Custom agreed shares",IF(I65="Yes",O65,0),"")))</f>
      </c>
      <c r="W65" s="87" t="str">
        <f>IF(COUNTIF($A65:$S65,"&lt;&gt;")=0,"",IF($F65="Equal among included roommates",IF(J65&lt;&gt;"Yes",0,IF(COUNTIF($K65:$L65,"Yes")=0,$D65-SUM($T65:V65),ROUND($D65/COUNTIF($G65:$L65,"Yes"),2))),IF($F65="Custom agreed shares",IF(J65="Yes",P65,0),"")))</f>
      </c>
      <c r="X65" s="87" t="str">
        <f>IF(COUNTIF($A65:$S65,"&lt;&gt;")=0,"",IF($F65="Equal among included roommates",IF(K65&lt;&gt;"Yes",0,IF(COUNTIF($L65:$L65,"Yes")=0,$D65-SUM($T65:W65),ROUND($D65/COUNTIF($G65:$L65,"Yes"),2))),IF($F65="Custom agreed shares",IF(K65="Yes",Q65,0),"")))</f>
      </c>
      <c r="Y65" s="87" t="str">
        <f>IF(COUNTIF($A65:$S65,"&lt;&gt;")=0,"",IF($F65="Equal among included roommates",IF(L65&lt;&gt;"Yes",0,IF(0=0,$D65-SUM($T65:X65),ROUND($D65/COUNTIF($G65:$L65,"Yes"),2))),IF($F65="Custom agreed shares",IF(L65="Yes",R65,0),"")))</f>
      </c>
      <c r="Z65" s="81" t="str">
        <f>IF(COUNTIF($A65:$S65,"&lt;&gt;")=0,"",IF(OR($D65="",$D65&lt;=0),"Enter an amount greater than 0.",IF($E65="","Choose who paid.",IF(COUNTIF($G65:$L65,"Yes")=0,"Choose at least one included roommate.",IF($F65="Equal among included roommates","Ready",IF($F65="Custom agreed shares",IF(OR(AND(G65="Yes",M65=""),AND(H65="Yes",N65=""),AND(I65="Yes",O65=""),AND(J65="Yes",P65=""),AND(K65="Yes",Q65=""),AND(L65="Yes",R65="")),"Enter custom shares that add up to the expense amount.",IF(ABS(SUM($M65:$R65))&lt;0.005,"Enter custom shares that add up to the expense amount.",IF(SUM($M65:$R65)&lt;$D65-0.005,"Custom shares are short by "&amp;ROUND($D65-SUM($M65:$R65),2)&amp;".",IF(SUM($M65:$R65)&gt;$D65+0.005,"Custom shares are over by "&amp;ROUND(SUM($M65:$R65)-$D65,2)&amp;".","Ready")))),"Enter custom shares that add up to the expense amount."))))))</f>
      </c>
    </row>
    <row r="66">
      <c r="A66" s="83"/>
      <c r="B66" s="57"/>
      <c r="C66" s="57"/>
      <c r="D66" s="85"/>
      <c r="E66" s="57"/>
      <c r="F66" s="57"/>
      <c r="G66" s="57"/>
      <c r="H66" s="57"/>
      <c r="I66" s="57"/>
      <c r="J66" s="57"/>
      <c r="K66" s="57"/>
      <c r="L66" s="57"/>
      <c r="M66" s="85"/>
      <c r="N66" s="85"/>
      <c r="O66" s="85"/>
      <c r="P66" s="85"/>
      <c r="Q66" s="85"/>
      <c r="R66" s="85"/>
      <c r="S66" s="57"/>
      <c r="T66" s="87" t="str">
        <f>IF(COUNTIF($A66:$S66,"&lt;&gt;")=0,"",IF($F66="Equal among included roommates",IF(G66&lt;&gt;"Yes",0,IF(COUNTIF($H66:$L66,"Yes")=0,$D66-0,ROUND($D66/COUNTIF($G66:$L66,"Yes"),2))),IF($F66="Custom agreed shares",IF(G66="Yes",M66,0),"")))</f>
      </c>
      <c r="U66" s="87" t="str">
        <f>IF(COUNTIF($A66:$S66,"&lt;&gt;")=0,"",IF($F66="Equal among included roommates",IF(H66&lt;&gt;"Yes",0,IF(COUNTIF($I66:$L66,"Yes")=0,$D66-SUM($T66:T66),ROUND($D66/COUNTIF($G66:$L66,"Yes"),2))),IF($F66="Custom agreed shares",IF(H66="Yes",N66,0),"")))</f>
      </c>
      <c r="V66" s="87" t="str">
        <f>IF(COUNTIF($A66:$S66,"&lt;&gt;")=0,"",IF($F66="Equal among included roommates",IF(I66&lt;&gt;"Yes",0,IF(COUNTIF($J66:$L66,"Yes")=0,$D66-SUM($T66:U66),ROUND($D66/COUNTIF($G66:$L66,"Yes"),2))),IF($F66="Custom agreed shares",IF(I66="Yes",O66,0),"")))</f>
      </c>
      <c r="W66" s="87" t="str">
        <f>IF(COUNTIF($A66:$S66,"&lt;&gt;")=0,"",IF($F66="Equal among included roommates",IF(J66&lt;&gt;"Yes",0,IF(COUNTIF($K66:$L66,"Yes")=0,$D66-SUM($T66:V66),ROUND($D66/COUNTIF($G66:$L66,"Yes"),2))),IF($F66="Custom agreed shares",IF(J66="Yes",P66,0),"")))</f>
      </c>
      <c r="X66" s="87" t="str">
        <f>IF(COUNTIF($A66:$S66,"&lt;&gt;")=0,"",IF($F66="Equal among included roommates",IF(K66&lt;&gt;"Yes",0,IF(COUNTIF($L66:$L66,"Yes")=0,$D66-SUM($T66:W66),ROUND($D66/COUNTIF($G66:$L66,"Yes"),2))),IF($F66="Custom agreed shares",IF(K66="Yes",Q66,0),"")))</f>
      </c>
      <c r="Y66" s="87" t="str">
        <f>IF(COUNTIF($A66:$S66,"&lt;&gt;")=0,"",IF($F66="Equal among included roommates",IF(L66&lt;&gt;"Yes",0,IF(0=0,$D66-SUM($T66:X66),ROUND($D66/COUNTIF($G66:$L66,"Yes"),2))),IF($F66="Custom agreed shares",IF(L66="Yes",R66,0),"")))</f>
      </c>
      <c r="Z66" s="81" t="str">
        <f>IF(COUNTIF($A66:$S66,"&lt;&gt;")=0,"",IF(OR($D66="",$D66&lt;=0),"Enter an amount greater than 0.",IF($E66="","Choose who paid.",IF(COUNTIF($G66:$L66,"Yes")=0,"Choose at least one included roommate.",IF($F66="Equal among included roommates","Ready",IF($F66="Custom agreed shares",IF(OR(AND(G66="Yes",M66=""),AND(H66="Yes",N66=""),AND(I66="Yes",O66=""),AND(J66="Yes",P66=""),AND(K66="Yes",Q66=""),AND(L66="Yes",R66="")),"Enter custom shares that add up to the expense amount.",IF(ABS(SUM($M66:$R66))&lt;0.005,"Enter custom shares that add up to the expense amount.",IF(SUM($M66:$R66)&lt;$D66-0.005,"Custom shares are short by "&amp;ROUND($D66-SUM($M66:$R66),2)&amp;".",IF(SUM($M66:$R66)&gt;$D66+0.005,"Custom shares are over by "&amp;ROUND(SUM($M66:$R66)-$D66,2)&amp;".","Ready")))),"Enter custom shares that add up to the expense amount."))))))</f>
      </c>
    </row>
    <row r="67">
      <c r="A67" s="83"/>
      <c r="B67" s="57"/>
      <c r="C67" s="57"/>
      <c r="D67" s="85"/>
      <c r="E67" s="57"/>
      <c r="F67" s="57"/>
      <c r="G67" s="57"/>
      <c r="H67" s="57"/>
      <c r="I67" s="57"/>
      <c r="J67" s="57"/>
      <c r="K67" s="57"/>
      <c r="L67" s="57"/>
      <c r="M67" s="85"/>
      <c r="N67" s="85"/>
      <c r="O67" s="85"/>
      <c r="P67" s="85"/>
      <c r="Q67" s="85"/>
      <c r="R67" s="85"/>
      <c r="S67" s="57"/>
      <c r="T67" s="87" t="str">
        <f>IF(COUNTIF($A67:$S67,"&lt;&gt;")=0,"",IF($F67="Equal among included roommates",IF(G67&lt;&gt;"Yes",0,IF(COUNTIF($H67:$L67,"Yes")=0,$D67-0,ROUND($D67/COUNTIF($G67:$L67,"Yes"),2))),IF($F67="Custom agreed shares",IF(G67="Yes",M67,0),"")))</f>
      </c>
      <c r="U67" s="87" t="str">
        <f>IF(COUNTIF($A67:$S67,"&lt;&gt;")=0,"",IF($F67="Equal among included roommates",IF(H67&lt;&gt;"Yes",0,IF(COUNTIF($I67:$L67,"Yes")=0,$D67-SUM($T67:T67),ROUND($D67/COUNTIF($G67:$L67,"Yes"),2))),IF($F67="Custom agreed shares",IF(H67="Yes",N67,0),"")))</f>
      </c>
      <c r="V67" s="87" t="str">
        <f>IF(COUNTIF($A67:$S67,"&lt;&gt;")=0,"",IF($F67="Equal among included roommates",IF(I67&lt;&gt;"Yes",0,IF(COUNTIF($J67:$L67,"Yes")=0,$D67-SUM($T67:U67),ROUND($D67/COUNTIF($G67:$L67,"Yes"),2))),IF($F67="Custom agreed shares",IF(I67="Yes",O67,0),"")))</f>
      </c>
      <c r="W67" s="87" t="str">
        <f>IF(COUNTIF($A67:$S67,"&lt;&gt;")=0,"",IF($F67="Equal among included roommates",IF(J67&lt;&gt;"Yes",0,IF(COUNTIF($K67:$L67,"Yes")=0,$D67-SUM($T67:V67),ROUND($D67/COUNTIF($G67:$L67,"Yes"),2))),IF($F67="Custom agreed shares",IF(J67="Yes",P67,0),"")))</f>
      </c>
      <c r="X67" s="87" t="str">
        <f>IF(COUNTIF($A67:$S67,"&lt;&gt;")=0,"",IF($F67="Equal among included roommates",IF(K67&lt;&gt;"Yes",0,IF(COUNTIF($L67:$L67,"Yes")=0,$D67-SUM($T67:W67),ROUND($D67/COUNTIF($G67:$L67,"Yes"),2))),IF($F67="Custom agreed shares",IF(K67="Yes",Q67,0),"")))</f>
      </c>
      <c r="Y67" s="87" t="str">
        <f>IF(COUNTIF($A67:$S67,"&lt;&gt;")=0,"",IF($F67="Equal among included roommates",IF(L67&lt;&gt;"Yes",0,IF(0=0,$D67-SUM($T67:X67),ROUND($D67/COUNTIF($G67:$L67,"Yes"),2))),IF($F67="Custom agreed shares",IF(L67="Yes",R67,0),"")))</f>
      </c>
      <c r="Z67" s="81" t="str">
        <f>IF(COUNTIF($A67:$S67,"&lt;&gt;")=0,"",IF(OR($D67="",$D67&lt;=0),"Enter an amount greater than 0.",IF($E67="","Choose who paid.",IF(COUNTIF($G67:$L67,"Yes")=0,"Choose at least one included roommate.",IF($F67="Equal among included roommates","Ready",IF($F67="Custom agreed shares",IF(OR(AND(G67="Yes",M67=""),AND(H67="Yes",N67=""),AND(I67="Yes",O67=""),AND(J67="Yes",P67=""),AND(K67="Yes",Q67=""),AND(L67="Yes",R67="")),"Enter custom shares that add up to the expense amount.",IF(ABS(SUM($M67:$R67))&lt;0.005,"Enter custom shares that add up to the expense amount.",IF(SUM($M67:$R67)&lt;$D67-0.005,"Custom shares are short by "&amp;ROUND($D67-SUM($M67:$R67),2)&amp;".",IF(SUM($M67:$R67)&gt;$D67+0.005,"Custom shares are over by "&amp;ROUND(SUM($M67:$R67)-$D67,2)&amp;".","Ready")))),"Enter custom shares that add up to the expense amount."))))))</f>
      </c>
    </row>
    <row r="68">
      <c r="A68" s="83"/>
      <c r="B68" s="57"/>
      <c r="C68" s="57"/>
      <c r="D68" s="85"/>
      <c r="E68" s="57"/>
      <c r="F68" s="57"/>
      <c r="G68" s="57"/>
      <c r="H68" s="57"/>
      <c r="I68" s="57"/>
      <c r="J68" s="57"/>
      <c r="K68" s="57"/>
      <c r="L68" s="57"/>
      <c r="M68" s="85"/>
      <c r="N68" s="85"/>
      <c r="O68" s="85"/>
      <c r="P68" s="85"/>
      <c r="Q68" s="85"/>
      <c r="R68" s="85"/>
      <c r="S68" s="57"/>
      <c r="T68" s="87" t="str">
        <f>IF(COUNTIF($A68:$S68,"&lt;&gt;")=0,"",IF($F68="Equal among included roommates",IF(G68&lt;&gt;"Yes",0,IF(COUNTIF($H68:$L68,"Yes")=0,$D68-0,ROUND($D68/COUNTIF($G68:$L68,"Yes"),2))),IF($F68="Custom agreed shares",IF(G68="Yes",M68,0),"")))</f>
      </c>
      <c r="U68" s="87" t="str">
        <f>IF(COUNTIF($A68:$S68,"&lt;&gt;")=0,"",IF($F68="Equal among included roommates",IF(H68&lt;&gt;"Yes",0,IF(COUNTIF($I68:$L68,"Yes")=0,$D68-SUM($T68:T68),ROUND($D68/COUNTIF($G68:$L68,"Yes"),2))),IF($F68="Custom agreed shares",IF(H68="Yes",N68,0),"")))</f>
      </c>
      <c r="V68" s="87" t="str">
        <f>IF(COUNTIF($A68:$S68,"&lt;&gt;")=0,"",IF($F68="Equal among included roommates",IF(I68&lt;&gt;"Yes",0,IF(COUNTIF($J68:$L68,"Yes")=0,$D68-SUM($T68:U68),ROUND($D68/COUNTIF($G68:$L68,"Yes"),2))),IF($F68="Custom agreed shares",IF(I68="Yes",O68,0),"")))</f>
      </c>
      <c r="W68" s="87" t="str">
        <f>IF(COUNTIF($A68:$S68,"&lt;&gt;")=0,"",IF($F68="Equal among included roommates",IF(J68&lt;&gt;"Yes",0,IF(COUNTIF($K68:$L68,"Yes")=0,$D68-SUM($T68:V68),ROUND($D68/COUNTIF($G68:$L68,"Yes"),2))),IF($F68="Custom agreed shares",IF(J68="Yes",P68,0),"")))</f>
      </c>
      <c r="X68" s="87" t="str">
        <f>IF(COUNTIF($A68:$S68,"&lt;&gt;")=0,"",IF($F68="Equal among included roommates",IF(K68&lt;&gt;"Yes",0,IF(COUNTIF($L68:$L68,"Yes")=0,$D68-SUM($T68:W68),ROUND($D68/COUNTIF($G68:$L68,"Yes"),2))),IF($F68="Custom agreed shares",IF(K68="Yes",Q68,0),"")))</f>
      </c>
      <c r="Y68" s="87" t="str">
        <f>IF(COUNTIF($A68:$S68,"&lt;&gt;")=0,"",IF($F68="Equal among included roommates",IF(L68&lt;&gt;"Yes",0,IF(0=0,$D68-SUM($T68:X68),ROUND($D68/COUNTIF($G68:$L68,"Yes"),2))),IF($F68="Custom agreed shares",IF(L68="Yes",R68,0),"")))</f>
      </c>
      <c r="Z68" s="81" t="str">
        <f>IF(COUNTIF($A68:$S68,"&lt;&gt;")=0,"",IF(OR($D68="",$D68&lt;=0),"Enter an amount greater than 0.",IF($E68="","Choose who paid.",IF(COUNTIF($G68:$L68,"Yes")=0,"Choose at least one included roommate.",IF($F68="Equal among included roommates","Ready",IF($F68="Custom agreed shares",IF(OR(AND(G68="Yes",M68=""),AND(H68="Yes",N68=""),AND(I68="Yes",O68=""),AND(J68="Yes",P68=""),AND(K68="Yes",Q68=""),AND(L68="Yes",R68="")),"Enter custom shares that add up to the expense amount.",IF(ABS(SUM($M68:$R68))&lt;0.005,"Enter custom shares that add up to the expense amount.",IF(SUM($M68:$R68)&lt;$D68-0.005,"Custom shares are short by "&amp;ROUND($D68-SUM($M68:$R68),2)&amp;".",IF(SUM($M68:$R68)&gt;$D68+0.005,"Custom shares are over by "&amp;ROUND(SUM($M68:$R68)-$D68,2)&amp;".","Ready")))),"Enter custom shares that add up to the expense amount."))))))</f>
      </c>
    </row>
    <row r="69">
      <c r="A69" s="83"/>
      <c r="B69" s="57"/>
      <c r="C69" s="57"/>
      <c r="D69" s="85"/>
      <c r="E69" s="57"/>
      <c r="F69" s="57"/>
      <c r="G69" s="57"/>
      <c r="H69" s="57"/>
      <c r="I69" s="57"/>
      <c r="J69" s="57"/>
      <c r="K69" s="57"/>
      <c r="L69" s="57"/>
      <c r="M69" s="85"/>
      <c r="N69" s="85"/>
      <c r="O69" s="85"/>
      <c r="P69" s="85"/>
      <c r="Q69" s="85"/>
      <c r="R69" s="85"/>
      <c r="S69" s="57"/>
      <c r="T69" s="87" t="str">
        <f>IF(COUNTIF($A69:$S69,"&lt;&gt;")=0,"",IF($F69="Equal among included roommates",IF(G69&lt;&gt;"Yes",0,IF(COUNTIF($H69:$L69,"Yes")=0,$D69-0,ROUND($D69/COUNTIF($G69:$L69,"Yes"),2))),IF($F69="Custom agreed shares",IF(G69="Yes",M69,0),"")))</f>
      </c>
      <c r="U69" s="87" t="str">
        <f>IF(COUNTIF($A69:$S69,"&lt;&gt;")=0,"",IF($F69="Equal among included roommates",IF(H69&lt;&gt;"Yes",0,IF(COUNTIF($I69:$L69,"Yes")=0,$D69-SUM($T69:T69),ROUND($D69/COUNTIF($G69:$L69,"Yes"),2))),IF($F69="Custom agreed shares",IF(H69="Yes",N69,0),"")))</f>
      </c>
      <c r="V69" s="87" t="str">
        <f>IF(COUNTIF($A69:$S69,"&lt;&gt;")=0,"",IF($F69="Equal among included roommates",IF(I69&lt;&gt;"Yes",0,IF(COUNTIF($J69:$L69,"Yes")=0,$D69-SUM($T69:U69),ROUND($D69/COUNTIF($G69:$L69,"Yes"),2))),IF($F69="Custom agreed shares",IF(I69="Yes",O69,0),"")))</f>
      </c>
      <c r="W69" s="87" t="str">
        <f>IF(COUNTIF($A69:$S69,"&lt;&gt;")=0,"",IF($F69="Equal among included roommates",IF(J69&lt;&gt;"Yes",0,IF(COUNTIF($K69:$L69,"Yes")=0,$D69-SUM($T69:V69),ROUND($D69/COUNTIF($G69:$L69,"Yes"),2))),IF($F69="Custom agreed shares",IF(J69="Yes",P69,0),"")))</f>
      </c>
      <c r="X69" s="87" t="str">
        <f>IF(COUNTIF($A69:$S69,"&lt;&gt;")=0,"",IF($F69="Equal among included roommates",IF(K69&lt;&gt;"Yes",0,IF(COUNTIF($L69:$L69,"Yes")=0,$D69-SUM($T69:W69),ROUND($D69/COUNTIF($G69:$L69,"Yes"),2))),IF($F69="Custom agreed shares",IF(K69="Yes",Q69,0),"")))</f>
      </c>
      <c r="Y69" s="87" t="str">
        <f>IF(COUNTIF($A69:$S69,"&lt;&gt;")=0,"",IF($F69="Equal among included roommates",IF(L69&lt;&gt;"Yes",0,IF(0=0,$D69-SUM($T69:X69),ROUND($D69/COUNTIF($G69:$L69,"Yes"),2))),IF($F69="Custom agreed shares",IF(L69="Yes",R69,0),"")))</f>
      </c>
      <c r="Z69" s="81" t="str">
        <f>IF(COUNTIF($A69:$S69,"&lt;&gt;")=0,"",IF(OR($D69="",$D69&lt;=0),"Enter an amount greater than 0.",IF($E69="","Choose who paid.",IF(COUNTIF($G69:$L69,"Yes")=0,"Choose at least one included roommate.",IF($F69="Equal among included roommates","Ready",IF($F69="Custom agreed shares",IF(OR(AND(G69="Yes",M69=""),AND(H69="Yes",N69=""),AND(I69="Yes",O69=""),AND(J69="Yes",P69=""),AND(K69="Yes",Q69=""),AND(L69="Yes",R69="")),"Enter custom shares that add up to the expense amount.",IF(ABS(SUM($M69:$R69))&lt;0.005,"Enter custom shares that add up to the expense amount.",IF(SUM($M69:$R69)&lt;$D69-0.005,"Custom shares are short by "&amp;ROUND($D69-SUM($M69:$R69),2)&amp;".",IF(SUM($M69:$R69)&gt;$D69+0.005,"Custom shares are over by "&amp;ROUND(SUM($M69:$R69)-$D69,2)&amp;".","Ready")))),"Enter custom shares that add up to the expense amount."))))))</f>
      </c>
    </row>
    <row r="70">
      <c r="A70" s="83"/>
      <c r="B70" s="57"/>
      <c r="C70" s="57"/>
      <c r="D70" s="85"/>
      <c r="E70" s="57"/>
      <c r="F70" s="57"/>
      <c r="G70" s="57"/>
      <c r="H70" s="57"/>
      <c r="I70" s="57"/>
      <c r="J70" s="57"/>
      <c r="K70" s="57"/>
      <c r="L70" s="57"/>
      <c r="M70" s="85"/>
      <c r="N70" s="85"/>
      <c r="O70" s="85"/>
      <c r="P70" s="85"/>
      <c r="Q70" s="85"/>
      <c r="R70" s="85"/>
      <c r="S70" s="57"/>
      <c r="T70" s="87" t="str">
        <f>IF(COUNTIF($A70:$S70,"&lt;&gt;")=0,"",IF($F70="Equal among included roommates",IF(G70&lt;&gt;"Yes",0,IF(COUNTIF($H70:$L70,"Yes")=0,$D70-0,ROUND($D70/COUNTIF($G70:$L70,"Yes"),2))),IF($F70="Custom agreed shares",IF(G70="Yes",M70,0),"")))</f>
      </c>
      <c r="U70" s="87" t="str">
        <f>IF(COUNTIF($A70:$S70,"&lt;&gt;")=0,"",IF($F70="Equal among included roommates",IF(H70&lt;&gt;"Yes",0,IF(COUNTIF($I70:$L70,"Yes")=0,$D70-SUM($T70:T70),ROUND($D70/COUNTIF($G70:$L70,"Yes"),2))),IF($F70="Custom agreed shares",IF(H70="Yes",N70,0),"")))</f>
      </c>
      <c r="V70" s="87" t="str">
        <f>IF(COUNTIF($A70:$S70,"&lt;&gt;")=0,"",IF($F70="Equal among included roommates",IF(I70&lt;&gt;"Yes",0,IF(COUNTIF($J70:$L70,"Yes")=0,$D70-SUM($T70:U70),ROUND($D70/COUNTIF($G70:$L70,"Yes"),2))),IF($F70="Custom agreed shares",IF(I70="Yes",O70,0),"")))</f>
      </c>
      <c r="W70" s="87" t="str">
        <f>IF(COUNTIF($A70:$S70,"&lt;&gt;")=0,"",IF($F70="Equal among included roommates",IF(J70&lt;&gt;"Yes",0,IF(COUNTIF($K70:$L70,"Yes")=0,$D70-SUM($T70:V70),ROUND($D70/COUNTIF($G70:$L70,"Yes"),2))),IF($F70="Custom agreed shares",IF(J70="Yes",P70,0),"")))</f>
      </c>
      <c r="X70" s="87" t="str">
        <f>IF(COUNTIF($A70:$S70,"&lt;&gt;")=0,"",IF($F70="Equal among included roommates",IF(K70&lt;&gt;"Yes",0,IF(COUNTIF($L70:$L70,"Yes")=0,$D70-SUM($T70:W70),ROUND($D70/COUNTIF($G70:$L70,"Yes"),2))),IF($F70="Custom agreed shares",IF(K70="Yes",Q70,0),"")))</f>
      </c>
      <c r="Y70" s="87" t="str">
        <f>IF(COUNTIF($A70:$S70,"&lt;&gt;")=0,"",IF($F70="Equal among included roommates",IF(L70&lt;&gt;"Yes",0,IF(0=0,$D70-SUM($T70:X70),ROUND($D70/COUNTIF($G70:$L70,"Yes"),2))),IF($F70="Custom agreed shares",IF(L70="Yes",R70,0),"")))</f>
      </c>
      <c r="Z70" s="81" t="str">
        <f>IF(COUNTIF($A70:$S70,"&lt;&gt;")=0,"",IF(OR($D70="",$D70&lt;=0),"Enter an amount greater than 0.",IF($E70="","Choose who paid.",IF(COUNTIF($G70:$L70,"Yes")=0,"Choose at least one included roommate.",IF($F70="Equal among included roommates","Ready",IF($F70="Custom agreed shares",IF(OR(AND(G70="Yes",M70=""),AND(H70="Yes",N70=""),AND(I70="Yes",O70=""),AND(J70="Yes",P70=""),AND(K70="Yes",Q70=""),AND(L70="Yes",R70="")),"Enter custom shares that add up to the expense amount.",IF(ABS(SUM($M70:$R70))&lt;0.005,"Enter custom shares that add up to the expense amount.",IF(SUM($M70:$R70)&lt;$D70-0.005,"Custom shares are short by "&amp;ROUND($D70-SUM($M70:$R70),2)&amp;".",IF(SUM($M70:$R70)&gt;$D70+0.005,"Custom shares are over by "&amp;ROUND(SUM($M70:$R70)-$D70,2)&amp;".","Ready")))),"Enter custom shares that add up to the expense amount."))))))</f>
      </c>
    </row>
    <row r="71">
      <c r="A71" s="83"/>
      <c r="B71" s="57"/>
      <c r="C71" s="57"/>
      <c r="D71" s="85"/>
      <c r="E71" s="57"/>
      <c r="F71" s="57"/>
      <c r="G71" s="57"/>
      <c r="H71" s="57"/>
      <c r="I71" s="57"/>
      <c r="J71" s="57"/>
      <c r="K71" s="57"/>
      <c r="L71" s="57"/>
      <c r="M71" s="85"/>
      <c r="N71" s="85"/>
      <c r="O71" s="85"/>
      <c r="P71" s="85"/>
      <c r="Q71" s="85"/>
      <c r="R71" s="85"/>
      <c r="S71" s="57"/>
      <c r="T71" s="87" t="str">
        <f>IF(COUNTIF($A71:$S71,"&lt;&gt;")=0,"",IF($F71="Equal among included roommates",IF(G71&lt;&gt;"Yes",0,IF(COUNTIF($H71:$L71,"Yes")=0,$D71-0,ROUND($D71/COUNTIF($G71:$L71,"Yes"),2))),IF($F71="Custom agreed shares",IF(G71="Yes",M71,0),"")))</f>
      </c>
      <c r="U71" s="87" t="str">
        <f>IF(COUNTIF($A71:$S71,"&lt;&gt;")=0,"",IF($F71="Equal among included roommates",IF(H71&lt;&gt;"Yes",0,IF(COUNTIF($I71:$L71,"Yes")=0,$D71-SUM($T71:T71),ROUND($D71/COUNTIF($G71:$L71,"Yes"),2))),IF($F71="Custom agreed shares",IF(H71="Yes",N71,0),"")))</f>
      </c>
      <c r="V71" s="87" t="str">
        <f>IF(COUNTIF($A71:$S71,"&lt;&gt;")=0,"",IF($F71="Equal among included roommates",IF(I71&lt;&gt;"Yes",0,IF(COUNTIF($J71:$L71,"Yes")=0,$D71-SUM($T71:U71),ROUND($D71/COUNTIF($G71:$L71,"Yes"),2))),IF($F71="Custom agreed shares",IF(I71="Yes",O71,0),"")))</f>
      </c>
      <c r="W71" s="87" t="str">
        <f>IF(COUNTIF($A71:$S71,"&lt;&gt;")=0,"",IF($F71="Equal among included roommates",IF(J71&lt;&gt;"Yes",0,IF(COUNTIF($K71:$L71,"Yes")=0,$D71-SUM($T71:V71),ROUND($D71/COUNTIF($G71:$L71,"Yes"),2))),IF($F71="Custom agreed shares",IF(J71="Yes",P71,0),"")))</f>
      </c>
      <c r="X71" s="87" t="str">
        <f>IF(COUNTIF($A71:$S71,"&lt;&gt;")=0,"",IF($F71="Equal among included roommates",IF(K71&lt;&gt;"Yes",0,IF(COUNTIF($L71:$L71,"Yes")=0,$D71-SUM($T71:W71),ROUND($D71/COUNTIF($G71:$L71,"Yes"),2))),IF($F71="Custom agreed shares",IF(K71="Yes",Q71,0),"")))</f>
      </c>
      <c r="Y71" s="87" t="str">
        <f>IF(COUNTIF($A71:$S71,"&lt;&gt;")=0,"",IF($F71="Equal among included roommates",IF(L71&lt;&gt;"Yes",0,IF(0=0,$D71-SUM($T71:X71),ROUND($D71/COUNTIF($G71:$L71,"Yes"),2))),IF($F71="Custom agreed shares",IF(L71="Yes",R71,0),"")))</f>
      </c>
      <c r="Z71" s="81" t="str">
        <f>IF(COUNTIF($A71:$S71,"&lt;&gt;")=0,"",IF(OR($D71="",$D71&lt;=0),"Enter an amount greater than 0.",IF($E71="","Choose who paid.",IF(COUNTIF($G71:$L71,"Yes")=0,"Choose at least one included roommate.",IF($F71="Equal among included roommates","Ready",IF($F71="Custom agreed shares",IF(OR(AND(G71="Yes",M71=""),AND(H71="Yes",N71=""),AND(I71="Yes",O71=""),AND(J71="Yes",P71=""),AND(K71="Yes",Q71=""),AND(L71="Yes",R71="")),"Enter custom shares that add up to the expense amount.",IF(ABS(SUM($M71:$R71))&lt;0.005,"Enter custom shares that add up to the expense amount.",IF(SUM($M71:$R71)&lt;$D71-0.005,"Custom shares are short by "&amp;ROUND($D71-SUM($M71:$R71),2)&amp;".",IF(SUM($M71:$R71)&gt;$D71+0.005,"Custom shares are over by "&amp;ROUND(SUM($M71:$R71)-$D71,2)&amp;".","Ready")))),"Enter custom shares that add up to the expense amount."))))))</f>
      </c>
    </row>
    <row r="72">
      <c r="A72" s="83"/>
      <c r="B72" s="57"/>
      <c r="C72" s="57"/>
      <c r="D72" s="85"/>
      <c r="E72" s="57"/>
      <c r="F72" s="57"/>
      <c r="G72" s="57"/>
      <c r="H72" s="57"/>
      <c r="I72" s="57"/>
      <c r="J72" s="57"/>
      <c r="K72" s="57"/>
      <c r="L72" s="57"/>
      <c r="M72" s="85"/>
      <c r="N72" s="85"/>
      <c r="O72" s="85"/>
      <c r="P72" s="85"/>
      <c r="Q72" s="85"/>
      <c r="R72" s="85"/>
      <c r="S72" s="57"/>
      <c r="T72" s="87" t="str">
        <f>IF(COUNTIF($A72:$S72,"&lt;&gt;")=0,"",IF($F72="Equal among included roommates",IF(G72&lt;&gt;"Yes",0,IF(COUNTIF($H72:$L72,"Yes")=0,$D72-0,ROUND($D72/COUNTIF($G72:$L72,"Yes"),2))),IF($F72="Custom agreed shares",IF(G72="Yes",M72,0),"")))</f>
      </c>
      <c r="U72" s="87" t="str">
        <f>IF(COUNTIF($A72:$S72,"&lt;&gt;")=0,"",IF($F72="Equal among included roommates",IF(H72&lt;&gt;"Yes",0,IF(COUNTIF($I72:$L72,"Yes")=0,$D72-SUM($T72:T72),ROUND($D72/COUNTIF($G72:$L72,"Yes"),2))),IF($F72="Custom agreed shares",IF(H72="Yes",N72,0),"")))</f>
      </c>
      <c r="V72" s="87" t="str">
        <f>IF(COUNTIF($A72:$S72,"&lt;&gt;")=0,"",IF($F72="Equal among included roommates",IF(I72&lt;&gt;"Yes",0,IF(COUNTIF($J72:$L72,"Yes")=0,$D72-SUM($T72:U72),ROUND($D72/COUNTIF($G72:$L72,"Yes"),2))),IF($F72="Custom agreed shares",IF(I72="Yes",O72,0),"")))</f>
      </c>
      <c r="W72" s="87" t="str">
        <f>IF(COUNTIF($A72:$S72,"&lt;&gt;")=0,"",IF($F72="Equal among included roommates",IF(J72&lt;&gt;"Yes",0,IF(COUNTIF($K72:$L72,"Yes")=0,$D72-SUM($T72:V72),ROUND($D72/COUNTIF($G72:$L72,"Yes"),2))),IF($F72="Custom agreed shares",IF(J72="Yes",P72,0),"")))</f>
      </c>
      <c r="X72" s="87" t="str">
        <f>IF(COUNTIF($A72:$S72,"&lt;&gt;")=0,"",IF($F72="Equal among included roommates",IF(K72&lt;&gt;"Yes",0,IF(COUNTIF($L72:$L72,"Yes")=0,$D72-SUM($T72:W72),ROUND($D72/COUNTIF($G72:$L72,"Yes"),2))),IF($F72="Custom agreed shares",IF(K72="Yes",Q72,0),"")))</f>
      </c>
      <c r="Y72" s="87" t="str">
        <f>IF(COUNTIF($A72:$S72,"&lt;&gt;")=0,"",IF($F72="Equal among included roommates",IF(L72&lt;&gt;"Yes",0,IF(0=0,$D72-SUM($T72:X72),ROUND($D72/COUNTIF($G72:$L72,"Yes"),2))),IF($F72="Custom agreed shares",IF(L72="Yes",R72,0),"")))</f>
      </c>
      <c r="Z72" s="81" t="str">
        <f>IF(COUNTIF($A72:$S72,"&lt;&gt;")=0,"",IF(OR($D72="",$D72&lt;=0),"Enter an amount greater than 0.",IF($E72="","Choose who paid.",IF(COUNTIF($G72:$L72,"Yes")=0,"Choose at least one included roommate.",IF($F72="Equal among included roommates","Ready",IF($F72="Custom agreed shares",IF(OR(AND(G72="Yes",M72=""),AND(H72="Yes",N72=""),AND(I72="Yes",O72=""),AND(J72="Yes",P72=""),AND(K72="Yes",Q72=""),AND(L72="Yes",R72="")),"Enter custom shares that add up to the expense amount.",IF(ABS(SUM($M72:$R72))&lt;0.005,"Enter custom shares that add up to the expense amount.",IF(SUM($M72:$R72)&lt;$D72-0.005,"Custom shares are short by "&amp;ROUND($D72-SUM($M72:$R72),2)&amp;".",IF(SUM($M72:$R72)&gt;$D72+0.005,"Custom shares are over by "&amp;ROUND(SUM($M72:$R72)-$D72,2)&amp;".","Ready")))),"Enter custom shares that add up to the expense amount."))))))</f>
      </c>
    </row>
    <row r="73">
      <c r="A73" s="83"/>
      <c r="B73" s="57"/>
      <c r="C73" s="57"/>
      <c r="D73" s="85"/>
      <c r="E73" s="57"/>
      <c r="F73" s="57"/>
      <c r="G73" s="57"/>
      <c r="H73" s="57"/>
      <c r="I73" s="57"/>
      <c r="J73" s="57"/>
      <c r="K73" s="57"/>
      <c r="L73" s="57"/>
      <c r="M73" s="85"/>
      <c r="N73" s="85"/>
      <c r="O73" s="85"/>
      <c r="P73" s="85"/>
      <c r="Q73" s="85"/>
      <c r="R73" s="85"/>
      <c r="S73" s="57"/>
      <c r="T73" s="87" t="str">
        <f>IF(COUNTIF($A73:$S73,"&lt;&gt;")=0,"",IF($F73="Equal among included roommates",IF(G73&lt;&gt;"Yes",0,IF(COUNTIF($H73:$L73,"Yes")=0,$D73-0,ROUND($D73/COUNTIF($G73:$L73,"Yes"),2))),IF($F73="Custom agreed shares",IF(G73="Yes",M73,0),"")))</f>
      </c>
      <c r="U73" s="87" t="str">
        <f>IF(COUNTIF($A73:$S73,"&lt;&gt;")=0,"",IF($F73="Equal among included roommates",IF(H73&lt;&gt;"Yes",0,IF(COUNTIF($I73:$L73,"Yes")=0,$D73-SUM($T73:T73),ROUND($D73/COUNTIF($G73:$L73,"Yes"),2))),IF($F73="Custom agreed shares",IF(H73="Yes",N73,0),"")))</f>
      </c>
      <c r="V73" s="87" t="str">
        <f>IF(COUNTIF($A73:$S73,"&lt;&gt;")=0,"",IF($F73="Equal among included roommates",IF(I73&lt;&gt;"Yes",0,IF(COUNTIF($J73:$L73,"Yes")=0,$D73-SUM($T73:U73),ROUND($D73/COUNTIF($G73:$L73,"Yes"),2))),IF($F73="Custom agreed shares",IF(I73="Yes",O73,0),"")))</f>
      </c>
      <c r="W73" s="87" t="str">
        <f>IF(COUNTIF($A73:$S73,"&lt;&gt;")=0,"",IF($F73="Equal among included roommates",IF(J73&lt;&gt;"Yes",0,IF(COUNTIF($K73:$L73,"Yes")=0,$D73-SUM($T73:V73),ROUND($D73/COUNTIF($G73:$L73,"Yes"),2))),IF($F73="Custom agreed shares",IF(J73="Yes",P73,0),"")))</f>
      </c>
      <c r="X73" s="87" t="str">
        <f>IF(COUNTIF($A73:$S73,"&lt;&gt;")=0,"",IF($F73="Equal among included roommates",IF(K73&lt;&gt;"Yes",0,IF(COUNTIF($L73:$L73,"Yes")=0,$D73-SUM($T73:W73),ROUND($D73/COUNTIF($G73:$L73,"Yes"),2))),IF($F73="Custom agreed shares",IF(K73="Yes",Q73,0),"")))</f>
      </c>
      <c r="Y73" s="87" t="str">
        <f>IF(COUNTIF($A73:$S73,"&lt;&gt;")=0,"",IF($F73="Equal among included roommates",IF(L73&lt;&gt;"Yes",0,IF(0=0,$D73-SUM($T73:X73),ROUND($D73/COUNTIF($G73:$L73,"Yes"),2))),IF($F73="Custom agreed shares",IF(L73="Yes",R73,0),"")))</f>
      </c>
      <c r="Z73" s="81" t="str">
        <f>IF(COUNTIF($A73:$S73,"&lt;&gt;")=0,"",IF(OR($D73="",$D73&lt;=0),"Enter an amount greater than 0.",IF($E73="","Choose who paid.",IF(COUNTIF($G73:$L73,"Yes")=0,"Choose at least one included roommate.",IF($F73="Equal among included roommates","Ready",IF($F73="Custom agreed shares",IF(OR(AND(G73="Yes",M73=""),AND(H73="Yes",N73=""),AND(I73="Yes",O73=""),AND(J73="Yes",P73=""),AND(K73="Yes",Q73=""),AND(L73="Yes",R73="")),"Enter custom shares that add up to the expense amount.",IF(ABS(SUM($M73:$R73))&lt;0.005,"Enter custom shares that add up to the expense amount.",IF(SUM($M73:$R73)&lt;$D73-0.005,"Custom shares are short by "&amp;ROUND($D73-SUM($M73:$R73),2)&amp;".",IF(SUM($M73:$R73)&gt;$D73+0.005,"Custom shares are over by "&amp;ROUND(SUM($M73:$R73)-$D73,2)&amp;".","Ready")))),"Enter custom shares that add up to the expense amount."))))))</f>
      </c>
    </row>
    <row r="74">
      <c r="A74" s="83"/>
      <c r="B74" s="57"/>
      <c r="C74" s="57"/>
      <c r="D74" s="85"/>
      <c r="E74" s="57"/>
      <c r="F74" s="57"/>
      <c r="G74" s="57"/>
      <c r="H74" s="57"/>
      <c r="I74" s="57"/>
      <c r="J74" s="57"/>
      <c r="K74" s="57"/>
      <c r="L74" s="57"/>
      <c r="M74" s="85"/>
      <c r="N74" s="85"/>
      <c r="O74" s="85"/>
      <c r="P74" s="85"/>
      <c r="Q74" s="85"/>
      <c r="R74" s="85"/>
      <c r="S74" s="57"/>
      <c r="T74" s="87" t="str">
        <f>IF(COUNTIF($A74:$S74,"&lt;&gt;")=0,"",IF($F74="Equal among included roommates",IF(G74&lt;&gt;"Yes",0,IF(COUNTIF($H74:$L74,"Yes")=0,$D74-0,ROUND($D74/COUNTIF($G74:$L74,"Yes"),2))),IF($F74="Custom agreed shares",IF(G74="Yes",M74,0),"")))</f>
      </c>
      <c r="U74" s="87" t="str">
        <f>IF(COUNTIF($A74:$S74,"&lt;&gt;")=0,"",IF($F74="Equal among included roommates",IF(H74&lt;&gt;"Yes",0,IF(COUNTIF($I74:$L74,"Yes")=0,$D74-SUM($T74:T74),ROUND($D74/COUNTIF($G74:$L74,"Yes"),2))),IF($F74="Custom agreed shares",IF(H74="Yes",N74,0),"")))</f>
      </c>
      <c r="V74" s="87" t="str">
        <f>IF(COUNTIF($A74:$S74,"&lt;&gt;")=0,"",IF($F74="Equal among included roommates",IF(I74&lt;&gt;"Yes",0,IF(COUNTIF($J74:$L74,"Yes")=0,$D74-SUM($T74:U74),ROUND($D74/COUNTIF($G74:$L74,"Yes"),2))),IF($F74="Custom agreed shares",IF(I74="Yes",O74,0),"")))</f>
      </c>
      <c r="W74" s="87" t="str">
        <f>IF(COUNTIF($A74:$S74,"&lt;&gt;")=0,"",IF($F74="Equal among included roommates",IF(J74&lt;&gt;"Yes",0,IF(COUNTIF($K74:$L74,"Yes")=0,$D74-SUM($T74:V74),ROUND($D74/COUNTIF($G74:$L74,"Yes"),2))),IF($F74="Custom agreed shares",IF(J74="Yes",P74,0),"")))</f>
      </c>
      <c r="X74" s="87" t="str">
        <f>IF(COUNTIF($A74:$S74,"&lt;&gt;")=0,"",IF($F74="Equal among included roommates",IF(K74&lt;&gt;"Yes",0,IF(COUNTIF($L74:$L74,"Yes")=0,$D74-SUM($T74:W74),ROUND($D74/COUNTIF($G74:$L74,"Yes"),2))),IF($F74="Custom agreed shares",IF(K74="Yes",Q74,0),"")))</f>
      </c>
      <c r="Y74" s="87" t="str">
        <f>IF(COUNTIF($A74:$S74,"&lt;&gt;")=0,"",IF($F74="Equal among included roommates",IF(L74&lt;&gt;"Yes",0,IF(0=0,$D74-SUM($T74:X74),ROUND($D74/COUNTIF($G74:$L74,"Yes"),2))),IF($F74="Custom agreed shares",IF(L74="Yes",R74,0),"")))</f>
      </c>
      <c r="Z74" s="81" t="str">
        <f>IF(COUNTIF($A74:$S74,"&lt;&gt;")=0,"",IF(OR($D74="",$D74&lt;=0),"Enter an amount greater than 0.",IF($E74="","Choose who paid.",IF(COUNTIF($G74:$L74,"Yes")=0,"Choose at least one included roommate.",IF($F74="Equal among included roommates","Ready",IF($F74="Custom agreed shares",IF(OR(AND(G74="Yes",M74=""),AND(H74="Yes",N74=""),AND(I74="Yes",O74=""),AND(J74="Yes",P74=""),AND(K74="Yes",Q74=""),AND(L74="Yes",R74="")),"Enter custom shares that add up to the expense amount.",IF(ABS(SUM($M74:$R74))&lt;0.005,"Enter custom shares that add up to the expense amount.",IF(SUM($M74:$R74)&lt;$D74-0.005,"Custom shares are short by "&amp;ROUND($D74-SUM($M74:$R74),2)&amp;".",IF(SUM($M74:$R74)&gt;$D74+0.005,"Custom shares are over by "&amp;ROUND(SUM($M74:$R74)-$D74,2)&amp;".","Ready")))),"Enter custom shares that add up to the expense amount."))))))</f>
      </c>
    </row>
    <row r="75">
      <c r="A75" s="83"/>
      <c r="B75" s="57"/>
      <c r="C75" s="57"/>
      <c r="D75" s="85"/>
      <c r="E75" s="57"/>
      <c r="F75" s="57"/>
      <c r="G75" s="57"/>
      <c r="H75" s="57"/>
      <c r="I75" s="57"/>
      <c r="J75" s="57"/>
      <c r="K75" s="57"/>
      <c r="L75" s="57"/>
      <c r="M75" s="85"/>
      <c r="N75" s="85"/>
      <c r="O75" s="85"/>
      <c r="P75" s="85"/>
      <c r="Q75" s="85"/>
      <c r="R75" s="85"/>
      <c r="S75" s="57"/>
      <c r="T75" s="87" t="str">
        <f>IF(COUNTIF($A75:$S75,"&lt;&gt;")=0,"",IF($F75="Equal among included roommates",IF(G75&lt;&gt;"Yes",0,IF(COUNTIF($H75:$L75,"Yes")=0,$D75-0,ROUND($D75/COUNTIF($G75:$L75,"Yes"),2))),IF($F75="Custom agreed shares",IF(G75="Yes",M75,0),"")))</f>
      </c>
      <c r="U75" s="87" t="str">
        <f>IF(COUNTIF($A75:$S75,"&lt;&gt;")=0,"",IF($F75="Equal among included roommates",IF(H75&lt;&gt;"Yes",0,IF(COUNTIF($I75:$L75,"Yes")=0,$D75-SUM($T75:T75),ROUND($D75/COUNTIF($G75:$L75,"Yes"),2))),IF($F75="Custom agreed shares",IF(H75="Yes",N75,0),"")))</f>
      </c>
      <c r="V75" s="87" t="str">
        <f>IF(COUNTIF($A75:$S75,"&lt;&gt;")=0,"",IF($F75="Equal among included roommates",IF(I75&lt;&gt;"Yes",0,IF(COUNTIF($J75:$L75,"Yes")=0,$D75-SUM($T75:U75),ROUND($D75/COUNTIF($G75:$L75,"Yes"),2))),IF($F75="Custom agreed shares",IF(I75="Yes",O75,0),"")))</f>
      </c>
      <c r="W75" s="87" t="str">
        <f>IF(COUNTIF($A75:$S75,"&lt;&gt;")=0,"",IF($F75="Equal among included roommates",IF(J75&lt;&gt;"Yes",0,IF(COUNTIF($K75:$L75,"Yes")=0,$D75-SUM($T75:V75),ROUND($D75/COUNTIF($G75:$L75,"Yes"),2))),IF($F75="Custom agreed shares",IF(J75="Yes",P75,0),"")))</f>
      </c>
      <c r="X75" s="87" t="str">
        <f>IF(COUNTIF($A75:$S75,"&lt;&gt;")=0,"",IF($F75="Equal among included roommates",IF(K75&lt;&gt;"Yes",0,IF(COUNTIF($L75:$L75,"Yes")=0,$D75-SUM($T75:W75),ROUND($D75/COUNTIF($G75:$L75,"Yes"),2))),IF($F75="Custom agreed shares",IF(K75="Yes",Q75,0),"")))</f>
      </c>
      <c r="Y75" s="87" t="str">
        <f>IF(COUNTIF($A75:$S75,"&lt;&gt;")=0,"",IF($F75="Equal among included roommates",IF(L75&lt;&gt;"Yes",0,IF(0=0,$D75-SUM($T75:X75),ROUND($D75/COUNTIF($G75:$L75,"Yes"),2))),IF($F75="Custom agreed shares",IF(L75="Yes",R75,0),"")))</f>
      </c>
      <c r="Z75" s="81" t="str">
        <f>IF(COUNTIF($A75:$S75,"&lt;&gt;")=0,"",IF(OR($D75="",$D75&lt;=0),"Enter an amount greater than 0.",IF($E75="","Choose who paid.",IF(COUNTIF($G75:$L75,"Yes")=0,"Choose at least one included roommate.",IF($F75="Equal among included roommates","Ready",IF($F75="Custom agreed shares",IF(OR(AND(G75="Yes",M75=""),AND(H75="Yes",N75=""),AND(I75="Yes",O75=""),AND(J75="Yes",P75=""),AND(K75="Yes",Q75=""),AND(L75="Yes",R75="")),"Enter custom shares that add up to the expense amount.",IF(ABS(SUM($M75:$R75))&lt;0.005,"Enter custom shares that add up to the expense amount.",IF(SUM($M75:$R75)&lt;$D75-0.005,"Custom shares are short by "&amp;ROUND($D75-SUM($M75:$R75),2)&amp;".",IF(SUM($M75:$R75)&gt;$D75+0.005,"Custom shares are over by "&amp;ROUND(SUM($M75:$R75)-$D75,2)&amp;".","Ready")))),"Enter custom shares that add up to the expense amount."))))))</f>
      </c>
    </row>
    <row r="76">
      <c r="A76" s="83"/>
      <c r="B76" s="57"/>
      <c r="C76" s="57"/>
      <c r="D76" s="85"/>
      <c r="E76" s="57"/>
      <c r="F76" s="57"/>
      <c r="G76" s="57"/>
      <c r="H76" s="57"/>
      <c r="I76" s="57"/>
      <c r="J76" s="57"/>
      <c r="K76" s="57"/>
      <c r="L76" s="57"/>
      <c r="M76" s="85"/>
      <c r="N76" s="85"/>
      <c r="O76" s="85"/>
      <c r="P76" s="85"/>
      <c r="Q76" s="85"/>
      <c r="R76" s="85"/>
      <c r="S76" s="57"/>
      <c r="T76" s="87" t="str">
        <f>IF(COUNTIF($A76:$S76,"&lt;&gt;")=0,"",IF($F76="Equal among included roommates",IF(G76&lt;&gt;"Yes",0,IF(COUNTIF($H76:$L76,"Yes")=0,$D76-0,ROUND($D76/COUNTIF($G76:$L76,"Yes"),2))),IF($F76="Custom agreed shares",IF(G76="Yes",M76,0),"")))</f>
      </c>
      <c r="U76" s="87" t="str">
        <f>IF(COUNTIF($A76:$S76,"&lt;&gt;")=0,"",IF($F76="Equal among included roommates",IF(H76&lt;&gt;"Yes",0,IF(COUNTIF($I76:$L76,"Yes")=0,$D76-SUM($T76:T76),ROUND($D76/COUNTIF($G76:$L76,"Yes"),2))),IF($F76="Custom agreed shares",IF(H76="Yes",N76,0),"")))</f>
      </c>
      <c r="V76" s="87" t="str">
        <f>IF(COUNTIF($A76:$S76,"&lt;&gt;")=0,"",IF($F76="Equal among included roommates",IF(I76&lt;&gt;"Yes",0,IF(COUNTIF($J76:$L76,"Yes")=0,$D76-SUM($T76:U76),ROUND($D76/COUNTIF($G76:$L76,"Yes"),2))),IF($F76="Custom agreed shares",IF(I76="Yes",O76,0),"")))</f>
      </c>
      <c r="W76" s="87" t="str">
        <f>IF(COUNTIF($A76:$S76,"&lt;&gt;")=0,"",IF($F76="Equal among included roommates",IF(J76&lt;&gt;"Yes",0,IF(COUNTIF($K76:$L76,"Yes")=0,$D76-SUM($T76:V76),ROUND($D76/COUNTIF($G76:$L76,"Yes"),2))),IF($F76="Custom agreed shares",IF(J76="Yes",P76,0),"")))</f>
      </c>
      <c r="X76" s="87" t="str">
        <f>IF(COUNTIF($A76:$S76,"&lt;&gt;")=0,"",IF($F76="Equal among included roommates",IF(K76&lt;&gt;"Yes",0,IF(COUNTIF($L76:$L76,"Yes")=0,$D76-SUM($T76:W76),ROUND($D76/COUNTIF($G76:$L76,"Yes"),2))),IF($F76="Custom agreed shares",IF(K76="Yes",Q76,0),"")))</f>
      </c>
      <c r="Y76" s="87" t="str">
        <f>IF(COUNTIF($A76:$S76,"&lt;&gt;")=0,"",IF($F76="Equal among included roommates",IF(L76&lt;&gt;"Yes",0,IF(0=0,$D76-SUM($T76:X76),ROUND($D76/COUNTIF($G76:$L76,"Yes"),2))),IF($F76="Custom agreed shares",IF(L76="Yes",R76,0),"")))</f>
      </c>
      <c r="Z76" s="81" t="str">
        <f>IF(COUNTIF($A76:$S76,"&lt;&gt;")=0,"",IF(OR($D76="",$D76&lt;=0),"Enter an amount greater than 0.",IF($E76="","Choose who paid.",IF(COUNTIF($G76:$L76,"Yes")=0,"Choose at least one included roommate.",IF($F76="Equal among included roommates","Ready",IF($F76="Custom agreed shares",IF(OR(AND(G76="Yes",M76=""),AND(H76="Yes",N76=""),AND(I76="Yes",O76=""),AND(J76="Yes",P76=""),AND(K76="Yes",Q76=""),AND(L76="Yes",R76="")),"Enter custom shares that add up to the expense amount.",IF(ABS(SUM($M76:$R76))&lt;0.005,"Enter custom shares that add up to the expense amount.",IF(SUM($M76:$R76)&lt;$D76-0.005,"Custom shares are short by "&amp;ROUND($D76-SUM($M76:$R76),2)&amp;".",IF(SUM($M76:$R76)&gt;$D76+0.005,"Custom shares are over by "&amp;ROUND(SUM($M76:$R76)-$D76,2)&amp;".","Ready")))),"Enter custom shares that add up to the expense amount."))))))</f>
      </c>
    </row>
    <row r="77">
      <c r="A77" s="83"/>
      <c r="B77" s="57"/>
      <c r="C77" s="57"/>
      <c r="D77" s="85"/>
      <c r="E77" s="57"/>
      <c r="F77" s="57"/>
      <c r="G77" s="57"/>
      <c r="H77" s="57"/>
      <c r="I77" s="57"/>
      <c r="J77" s="57"/>
      <c r="K77" s="57"/>
      <c r="L77" s="57"/>
      <c r="M77" s="85"/>
      <c r="N77" s="85"/>
      <c r="O77" s="85"/>
      <c r="P77" s="85"/>
      <c r="Q77" s="85"/>
      <c r="R77" s="85"/>
      <c r="S77" s="57"/>
      <c r="T77" s="87" t="str">
        <f>IF(COUNTIF($A77:$S77,"&lt;&gt;")=0,"",IF($F77="Equal among included roommates",IF(G77&lt;&gt;"Yes",0,IF(COUNTIF($H77:$L77,"Yes")=0,$D77-0,ROUND($D77/COUNTIF($G77:$L77,"Yes"),2))),IF($F77="Custom agreed shares",IF(G77="Yes",M77,0),"")))</f>
      </c>
      <c r="U77" s="87" t="str">
        <f>IF(COUNTIF($A77:$S77,"&lt;&gt;")=0,"",IF($F77="Equal among included roommates",IF(H77&lt;&gt;"Yes",0,IF(COUNTIF($I77:$L77,"Yes")=0,$D77-SUM($T77:T77),ROUND($D77/COUNTIF($G77:$L77,"Yes"),2))),IF($F77="Custom agreed shares",IF(H77="Yes",N77,0),"")))</f>
      </c>
      <c r="V77" s="87" t="str">
        <f>IF(COUNTIF($A77:$S77,"&lt;&gt;")=0,"",IF($F77="Equal among included roommates",IF(I77&lt;&gt;"Yes",0,IF(COUNTIF($J77:$L77,"Yes")=0,$D77-SUM($T77:U77),ROUND($D77/COUNTIF($G77:$L77,"Yes"),2))),IF($F77="Custom agreed shares",IF(I77="Yes",O77,0),"")))</f>
      </c>
      <c r="W77" s="87" t="str">
        <f>IF(COUNTIF($A77:$S77,"&lt;&gt;")=0,"",IF($F77="Equal among included roommates",IF(J77&lt;&gt;"Yes",0,IF(COUNTIF($K77:$L77,"Yes")=0,$D77-SUM($T77:V77),ROUND($D77/COUNTIF($G77:$L77,"Yes"),2))),IF($F77="Custom agreed shares",IF(J77="Yes",P77,0),"")))</f>
      </c>
      <c r="X77" s="87" t="str">
        <f>IF(COUNTIF($A77:$S77,"&lt;&gt;")=0,"",IF($F77="Equal among included roommates",IF(K77&lt;&gt;"Yes",0,IF(COUNTIF($L77:$L77,"Yes")=0,$D77-SUM($T77:W77),ROUND($D77/COUNTIF($G77:$L77,"Yes"),2))),IF($F77="Custom agreed shares",IF(K77="Yes",Q77,0),"")))</f>
      </c>
      <c r="Y77" s="87" t="str">
        <f>IF(COUNTIF($A77:$S77,"&lt;&gt;")=0,"",IF($F77="Equal among included roommates",IF(L77&lt;&gt;"Yes",0,IF(0=0,$D77-SUM($T77:X77),ROUND($D77/COUNTIF($G77:$L77,"Yes"),2))),IF($F77="Custom agreed shares",IF(L77="Yes",R77,0),"")))</f>
      </c>
      <c r="Z77" s="81" t="str">
        <f>IF(COUNTIF($A77:$S77,"&lt;&gt;")=0,"",IF(OR($D77="",$D77&lt;=0),"Enter an amount greater than 0.",IF($E77="","Choose who paid.",IF(COUNTIF($G77:$L77,"Yes")=0,"Choose at least one included roommate.",IF($F77="Equal among included roommates","Ready",IF($F77="Custom agreed shares",IF(OR(AND(G77="Yes",M77=""),AND(H77="Yes",N77=""),AND(I77="Yes",O77=""),AND(J77="Yes",P77=""),AND(K77="Yes",Q77=""),AND(L77="Yes",R77="")),"Enter custom shares that add up to the expense amount.",IF(ABS(SUM($M77:$R77))&lt;0.005,"Enter custom shares that add up to the expense amount.",IF(SUM($M77:$R77)&lt;$D77-0.005,"Custom shares are short by "&amp;ROUND($D77-SUM($M77:$R77),2)&amp;".",IF(SUM($M77:$R77)&gt;$D77+0.005,"Custom shares are over by "&amp;ROUND(SUM($M77:$R77)-$D77,2)&amp;".","Ready")))),"Enter custom shares that add up to the expense amount."))))))</f>
      </c>
    </row>
    <row r="78">
      <c r="A78" s="83"/>
      <c r="B78" s="57"/>
      <c r="C78" s="57"/>
      <c r="D78" s="85"/>
      <c r="E78" s="57"/>
      <c r="F78" s="57"/>
      <c r="G78" s="57"/>
      <c r="H78" s="57"/>
      <c r="I78" s="57"/>
      <c r="J78" s="57"/>
      <c r="K78" s="57"/>
      <c r="L78" s="57"/>
      <c r="M78" s="85"/>
      <c r="N78" s="85"/>
      <c r="O78" s="85"/>
      <c r="P78" s="85"/>
      <c r="Q78" s="85"/>
      <c r="R78" s="85"/>
      <c r="S78" s="57"/>
      <c r="T78" s="87" t="str">
        <f>IF(COUNTIF($A78:$S78,"&lt;&gt;")=0,"",IF($F78="Equal among included roommates",IF(G78&lt;&gt;"Yes",0,IF(COUNTIF($H78:$L78,"Yes")=0,$D78-0,ROUND($D78/COUNTIF($G78:$L78,"Yes"),2))),IF($F78="Custom agreed shares",IF(G78="Yes",M78,0),"")))</f>
      </c>
      <c r="U78" s="87" t="str">
        <f>IF(COUNTIF($A78:$S78,"&lt;&gt;")=0,"",IF($F78="Equal among included roommates",IF(H78&lt;&gt;"Yes",0,IF(COUNTIF($I78:$L78,"Yes")=0,$D78-SUM($T78:T78),ROUND($D78/COUNTIF($G78:$L78,"Yes"),2))),IF($F78="Custom agreed shares",IF(H78="Yes",N78,0),"")))</f>
      </c>
      <c r="V78" s="87" t="str">
        <f>IF(COUNTIF($A78:$S78,"&lt;&gt;")=0,"",IF($F78="Equal among included roommates",IF(I78&lt;&gt;"Yes",0,IF(COUNTIF($J78:$L78,"Yes")=0,$D78-SUM($T78:U78),ROUND($D78/COUNTIF($G78:$L78,"Yes"),2))),IF($F78="Custom agreed shares",IF(I78="Yes",O78,0),"")))</f>
      </c>
      <c r="W78" s="87" t="str">
        <f>IF(COUNTIF($A78:$S78,"&lt;&gt;")=0,"",IF($F78="Equal among included roommates",IF(J78&lt;&gt;"Yes",0,IF(COUNTIF($K78:$L78,"Yes")=0,$D78-SUM($T78:V78),ROUND($D78/COUNTIF($G78:$L78,"Yes"),2))),IF($F78="Custom agreed shares",IF(J78="Yes",P78,0),"")))</f>
      </c>
      <c r="X78" s="87" t="str">
        <f>IF(COUNTIF($A78:$S78,"&lt;&gt;")=0,"",IF($F78="Equal among included roommates",IF(K78&lt;&gt;"Yes",0,IF(COUNTIF($L78:$L78,"Yes")=0,$D78-SUM($T78:W78),ROUND($D78/COUNTIF($G78:$L78,"Yes"),2))),IF($F78="Custom agreed shares",IF(K78="Yes",Q78,0),"")))</f>
      </c>
      <c r="Y78" s="87" t="str">
        <f>IF(COUNTIF($A78:$S78,"&lt;&gt;")=0,"",IF($F78="Equal among included roommates",IF(L78&lt;&gt;"Yes",0,IF(0=0,$D78-SUM($T78:X78),ROUND($D78/COUNTIF($G78:$L78,"Yes"),2))),IF($F78="Custom agreed shares",IF(L78="Yes",R78,0),"")))</f>
      </c>
      <c r="Z78" s="81" t="str">
        <f>IF(COUNTIF($A78:$S78,"&lt;&gt;")=0,"",IF(OR($D78="",$D78&lt;=0),"Enter an amount greater than 0.",IF($E78="","Choose who paid.",IF(COUNTIF($G78:$L78,"Yes")=0,"Choose at least one included roommate.",IF($F78="Equal among included roommates","Ready",IF($F78="Custom agreed shares",IF(OR(AND(G78="Yes",M78=""),AND(H78="Yes",N78=""),AND(I78="Yes",O78=""),AND(J78="Yes",P78=""),AND(K78="Yes",Q78=""),AND(L78="Yes",R78="")),"Enter custom shares that add up to the expense amount.",IF(ABS(SUM($M78:$R78))&lt;0.005,"Enter custom shares that add up to the expense amount.",IF(SUM($M78:$R78)&lt;$D78-0.005,"Custom shares are short by "&amp;ROUND($D78-SUM($M78:$R78),2)&amp;".",IF(SUM($M78:$R78)&gt;$D78+0.005,"Custom shares are over by "&amp;ROUND(SUM($M78:$R78)-$D78,2)&amp;".","Ready")))),"Enter custom shares that add up to the expense amount."))))))</f>
      </c>
    </row>
    <row r="79">
      <c r="A79" s="83"/>
      <c r="B79" s="57"/>
      <c r="C79" s="57"/>
      <c r="D79" s="85"/>
      <c r="E79" s="57"/>
      <c r="F79" s="57"/>
      <c r="G79" s="57"/>
      <c r="H79" s="57"/>
      <c r="I79" s="57"/>
      <c r="J79" s="57"/>
      <c r="K79" s="57"/>
      <c r="L79" s="57"/>
      <c r="M79" s="85"/>
      <c r="N79" s="85"/>
      <c r="O79" s="85"/>
      <c r="P79" s="85"/>
      <c r="Q79" s="85"/>
      <c r="R79" s="85"/>
      <c r="S79" s="57"/>
      <c r="T79" s="87" t="str">
        <f>IF(COUNTIF($A79:$S79,"&lt;&gt;")=0,"",IF($F79="Equal among included roommates",IF(G79&lt;&gt;"Yes",0,IF(COUNTIF($H79:$L79,"Yes")=0,$D79-0,ROUND($D79/COUNTIF($G79:$L79,"Yes"),2))),IF($F79="Custom agreed shares",IF(G79="Yes",M79,0),"")))</f>
      </c>
      <c r="U79" s="87" t="str">
        <f>IF(COUNTIF($A79:$S79,"&lt;&gt;")=0,"",IF($F79="Equal among included roommates",IF(H79&lt;&gt;"Yes",0,IF(COUNTIF($I79:$L79,"Yes")=0,$D79-SUM($T79:T79),ROUND($D79/COUNTIF($G79:$L79,"Yes"),2))),IF($F79="Custom agreed shares",IF(H79="Yes",N79,0),"")))</f>
      </c>
      <c r="V79" s="87" t="str">
        <f>IF(COUNTIF($A79:$S79,"&lt;&gt;")=0,"",IF($F79="Equal among included roommates",IF(I79&lt;&gt;"Yes",0,IF(COUNTIF($J79:$L79,"Yes")=0,$D79-SUM($T79:U79),ROUND($D79/COUNTIF($G79:$L79,"Yes"),2))),IF($F79="Custom agreed shares",IF(I79="Yes",O79,0),"")))</f>
      </c>
      <c r="W79" s="87" t="str">
        <f>IF(COUNTIF($A79:$S79,"&lt;&gt;")=0,"",IF($F79="Equal among included roommates",IF(J79&lt;&gt;"Yes",0,IF(COUNTIF($K79:$L79,"Yes")=0,$D79-SUM($T79:V79),ROUND($D79/COUNTIF($G79:$L79,"Yes"),2))),IF($F79="Custom agreed shares",IF(J79="Yes",P79,0),"")))</f>
      </c>
      <c r="X79" s="87" t="str">
        <f>IF(COUNTIF($A79:$S79,"&lt;&gt;")=0,"",IF($F79="Equal among included roommates",IF(K79&lt;&gt;"Yes",0,IF(COUNTIF($L79:$L79,"Yes")=0,$D79-SUM($T79:W79),ROUND($D79/COUNTIF($G79:$L79,"Yes"),2))),IF($F79="Custom agreed shares",IF(K79="Yes",Q79,0),"")))</f>
      </c>
      <c r="Y79" s="87" t="str">
        <f>IF(COUNTIF($A79:$S79,"&lt;&gt;")=0,"",IF($F79="Equal among included roommates",IF(L79&lt;&gt;"Yes",0,IF(0=0,$D79-SUM($T79:X79),ROUND($D79/COUNTIF($G79:$L79,"Yes"),2))),IF($F79="Custom agreed shares",IF(L79="Yes",R79,0),"")))</f>
      </c>
      <c r="Z79" s="81" t="str">
        <f>IF(COUNTIF($A79:$S79,"&lt;&gt;")=0,"",IF(OR($D79="",$D79&lt;=0),"Enter an amount greater than 0.",IF($E79="","Choose who paid.",IF(COUNTIF($G79:$L79,"Yes")=0,"Choose at least one included roommate.",IF($F79="Equal among included roommates","Ready",IF($F79="Custom agreed shares",IF(OR(AND(G79="Yes",M79=""),AND(H79="Yes",N79=""),AND(I79="Yes",O79=""),AND(J79="Yes",P79=""),AND(K79="Yes",Q79=""),AND(L79="Yes",R79="")),"Enter custom shares that add up to the expense amount.",IF(ABS(SUM($M79:$R79))&lt;0.005,"Enter custom shares that add up to the expense amount.",IF(SUM($M79:$R79)&lt;$D79-0.005,"Custom shares are short by "&amp;ROUND($D79-SUM($M79:$R79),2)&amp;".",IF(SUM($M79:$R79)&gt;$D79+0.005,"Custom shares are over by "&amp;ROUND(SUM($M79:$R79)-$D79,2)&amp;".","Ready")))),"Enter custom shares that add up to the expense amount."))))))</f>
      </c>
    </row>
    <row r="80">
      <c r="A80" s="83"/>
      <c r="B80" s="57"/>
      <c r="C80" s="57"/>
      <c r="D80" s="85"/>
      <c r="E80" s="57"/>
      <c r="F80" s="57"/>
      <c r="G80" s="57"/>
      <c r="H80" s="57"/>
      <c r="I80" s="57"/>
      <c r="J80" s="57"/>
      <c r="K80" s="57"/>
      <c r="L80" s="57"/>
      <c r="M80" s="85"/>
      <c r="N80" s="85"/>
      <c r="O80" s="85"/>
      <c r="P80" s="85"/>
      <c r="Q80" s="85"/>
      <c r="R80" s="85"/>
      <c r="S80" s="57"/>
      <c r="T80" s="87" t="str">
        <f>IF(COUNTIF($A80:$S80,"&lt;&gt;")=0,"",IF($F80="Equal among included roommates",IF(G80&lt;&gt;"Yes",0,IF(COUNTIF($H80:$L80,"Yes")=0,$D80-0,ROUND($D80/COUNTIF($G80:$L80,"Yes"),2))),IF($F80="Custom agreed shares",IF(G80="Yes",M80,0),"")))</f>
      </c>
      <c r="U80" s="87" t="str">
        <f>IF(COUNTIF($A80:$S80,"&lt;&gt;")=0,"",IF($F80="Equal among included roommates",IF(H80&lt;&gt;"Yes",0,IF(COUNTIF($I80:$L80,"Yes")=0,$D80-SUM($T80:T80),ROUND($D80/COUNTIF($G80:$L80,"Yes"),2))),IF($F80="Custom agreed shares",IF(H80="Yes",N80,0),"")))</f>
      </c>
      <c r="V80" s="87" t="str">
        <f>IF(COUNTIF($A80:$S80,"&lt;&gt;")=0,"",IF($F80="Equal among included roommates",IF(I80&lt;&gt;"Yes",0,IF(COUNTIF($J80:$L80,"Yes")=0,$D80-SUM($T80:U80),ROUND($D80/COUNTIF($G80:$L80,"Yes"),2))),IF($F80="Custom agreed shares",IF(I80="Yes",O80,0),"")))</f>
      </c>
      <c r="W80" s="87" t="str">
        <f>IF(COUNTIF($A80:$S80,"&lt;&gt;")=0,"",IF($F80="Equal among included roommates",IF(J80&lt;&gt;"Yes",0,IF(COUNTIF($K80:$L80,"Yes")=0,$D80-SUM($T80:V80),ROUND($D80/COUNTIF($G80:$L80,"Yes"),2))),IF($F80="Custom agreed shares",IF(J80="Yes",P80,0),"")))</f>
      </c>
      <c r="X80" s="87" t="str">
        <f>IF(COUNTIF($A80:$S80,"&lt;&gt;")=0,"",IF($F80="Equal among included roommates",IF(K80&lt;&gt;"Yes",0,IF(COUNTIF($L80:$L80,"Yes")=0,$D80-SUM($T80:W80),ROUND($D80/COUNTIF($G80:$L80,"Yes"),2))),IF($F80="Custom agreed shares",IF(K80="Yes",Q80,0),"")))</f>
      </c>
      <c r="Y80" s="87" t="str">
        <f>IF(COUNTIF($A80:$S80,"&lt;&gt;")=0,"",IF($F80="Equal among included roommates",IF(L80&lt;&gt;"Yes",0,IF(0=0,$D80-SUM($T80:X80),ROUND($D80/COUNTIF($G80:$L80,"Yes"),2))),IF($F80="Custom agreed shares",IF(L80="Yes",R80,0),"")))</f>
      </c>
      <c r="Z80" s="81" t="str">
        <f>IF(COUNTIF($A80:$S80,"&lt;&gt;")=0,"",IF(OR($D80="",$D80&lt;=0),"Enter an amount greater than 0.",IF($E80="","Choose who paid.",IF(COUNTIF($G80:$L80,"Yes")=0,"Choose at least one included roommate.",IF($F80="Equal among included roommates","Ready",IF($F80="Custom agreed shares",IF(OR(AND(G80="Yes",M80=""),AND(H80="Yes",N80=""),AND(I80="Yes",O80=""),AND(J80="Yes",P80=""),AND(K80="Yes",Q80=""),AND(L80="Yes",R80="")),"Enter custom shares that add up to the expense amount.",IF(ABS(SUM($M80:$R80))&lt;0.005,"Enter custom shares that add up to the expense amount.",IF(SUM($M80:$R80)&lt;$D80-0.005,"Custom shares are short by "&amp;ROUND($D80-SUM($M80:$R80),2)&amp;".",IF(SUM($M80:$R80)&gt;$D80+0.005,"Custom shares are over by "&amp;ROUND(SUM($M80:$R80)-$D80,2)&amp;".","Ready")))),"Enter custom shares that add up to the expense amount."))))))</f>
      </c>
    </row>
    <row r="81">
      <c r="A81" s="83"/>
      <c r="B81" s="57"/>
      <c r="C81" s="57"/>
      <c r="D81" s="85"/>
      <c r="E81" s="57"/>
      <c r="F81" s="57"/>
      <c r="G81" s="57"/>
      <c r="H81" s="57"/>
      <c r="I81" s="57"/>
      <c r="J81" s="57"/>
      <c r="K81" s="57"/>
      <c r="L81" s="57"/>
      <c r="M81" s="85"/>
      <c r="N81" s="85"/>
      <c r="O81" s="85"/>
      <c r="P81" s="85"/>
      <c r="Q81" s="85"/>
      <c r="R81" s="85"/>
      <c r="S81" s="57"/>
      <c r="T81" s="87" t="str">
        <f>IF(COUNTIF($A81:$S81,"&lt;&gt;")=0,"",IF($F81="Equal among included roommates",IF(G81&lt;&gt;"Yes",0,IF(COUNTIF($H81:$L81,"Yes")=0,$D81-0,ROUND($D81/COUNTIF($G81:$L81,"Yes"),2))),IF($F81="Custom agreed shares",IF(G81="Yes",M81,0),"")))</f>
      </c>
      <c r="U81" s="87" t="str">
        <f>IF(COUNTIF($A81:$S81,"&lt;&gt;")=0,"",IF($F81="Equal among included roommates",IF(H81&lt;&gt;"Yes",0,IF(COUNTIF($I81:$L81,"Yes")=0,$D81-SUM($T81:T81),ROUND($D81/COUNTIF($G81:$L81,"Yes"),2))),IF($F81="Custom agreed shares",IF(H81="Yes",N81,0),"")))</f>
      </c>
      <c r="V81" s="87" t="str">
        <f>IF(COUNTIF($A81:$S81,"&lt;&gt;")=0,"",IF($F81="Equal among included roommates",IF(I81&lt;&gt;"Yes",0,IF(COUNTIF($J81:$L81,"Yes")=0,$D81-SUM($T81:U81),ROUND($D81/COUNTIF($G81:$L81,"Yes"),2))),IF($F81="Custom agreed shares",IF(I81="Yes",O81,0),"")))</f>
      </c>
      <c r="W81" s="87" t="str">
        <f>IF(COUNTIF($A81:$S81,"&lt;&gt;")=0,"",IF($F81="Equal among included roommates",IF(J81&lt;&gt;"Yes",0,IF(COUNTIF($K81:$L81,"Yes")=0,$D81-SUM($T81:V81),ROUND($D81/COUNTIF($G81:$L81,"Yes"),2))),IF($F81="Custom agreed shares",IF(J81="Yes",P81,0),"")))</f>
      </c>
      <c r="X81" s="87" t="str">
        <f>IF(COUNTIF($A81:$S81,"&lt;&gt;")=0,"",IF($F81="Equal among included roommates",IF(K81&lt;&gt;"Yes",0,IF(COUNTIF($L81:$L81,"Yes")=0,$D81-SUM($T81:W81),ROUND($D81/COUNTIF($G81:$L81,"Yes"),2))),IF($F81="Custom agreed shares",IF(K81="Yes",Q81,0),"")))</f>
      </c>
      <c r="Y81" s="87" t="str">
        <f>IF(COUNTIF($A81:$S81,"&lt;&gt;")=0,"",IF($F81="Equal among included roommates",IF(L81&lt;&gt;"Yes",0,IF(0=0,$D81-SUM($T81:X81),ROUND($D81/COUNTIF($G81:$L81,"Yes"),2))),IF($F81="Custom agreed shares",IF(L81="Yes",R81,0),"")))</f>
      </c>
      <c r="Z81" s="81" t="str">
        <f>IF(COUNTIF($A81:$S81,"&lt;&gt;")=0,"",IF(OR($D81="",$D81&lt;=0),"Enter an amount greater than 0.",IF($E81="","Choose who paid.",IF(COUNTIF($G81:$L81,"Yes")=0,"Choose at least one included roommate.",IF($F81="Equal among included roommates","Ready",IF($F81="Custom agreed shares",IF(OR(AND(G81="Yes",M81=""),AND(H81="Yes",N81=""),AND(I81="Yes",O81=""),AND(J81="Yes",P81=""),AND(K81="Yes",Q81=""),AND(L81="Yes",R81="")),"Enter custom shares that add up to the expense amount.",IF(ABS(SUM($M81:$R81))&lt;0.005,"Enter custom shares that add up to the expense amount.",IF(SUM($M81:$R81)&lt;$D81-0.005,"Custom shares are short by "&amp;ROUND($D81-SUM($M81:$R81),2)&amp;".",IF(SUM($M81:$R81)&gt;$D81+0.005,"Custom shares are over by "&amp;ROUND(SUM($M81:$R81)-$D81,2)&amp;".","Ready")))),"Enter custom shares that add up to the expense amount."))))))</f>
      </c>
    </row>
    <row r="82">
      <c r="A82" s="83"/>
      <c r="B82" s="57"/>
      <c r="C82" s="57"/>
      <c r="D82" s="85"/>
      <c r="E82" s="57"/>
      <c r="F82" s="57"/>
      <c r="G82" s="57"/>
      <c r="H82" s="57"/>
      <c r="I82" s="57"/>
      <c r="J82" s="57"/>
      <c r="K82" s="57"/>
      <c r="L82" s="57"/>
      <c r="M82" s="85"/>
      <c r="N82" s="85"/>
      <c r="O82" s="85"/>
      <c r="P82" s="85"/>
      <c r="Q82" s="85"/>
      <c r="R82" s="85"/>
      <c r="S82" s="57"/>
      <c r="T82" s="87" t="str">
        <f>IF(COUNTIF($A82:$S82,"&lt;&gt;")=0,"",IF($F82="Equal among included roommates",IF(G82&lt;&gt;"Yes",0,IF(COUNTIF($H82:$L82,"Yes")=0,$D82-0,ROUND($D82/COUNTIF($G82:$L82,"Yes"),2))),IF($F82="Custom agreed shares",IF(G82="Yes",M82,0),"")))</f>
      </c>
      <c r="U82" s="87" t="str">
        <f>IF(COUNTIF($A82:$S82,"&lt;&gt;")=0,"",IF($F82="Equal among included roommates",IF(H82&lt;&gt;"Yes",0,IF(COUNTIF($I82:$L82,"Yes")=0,$D82-SUM($T82:T82),ROUND($D82/COUNTIF($G82:$L82,"Yes"),2))),IF($F82="Custom agreed shares",IF(H82="Yes",N82,0),"")))</f>
      </c>
      <c r="V82" s="87" t="str">
        <f>IF(COUNTIF($A82:$S82,"&lt;&gt;")=0,"",IF($F82="Equal among included roommates",IF(I82&lt;&gt;"Yes",0,IF(COUNTIF($J82:$L82,"Yes")=0,$D82-SUM($T82:U82),ROUND($D82/COUNTIF($G82:$L82,"Yes"),2))),IF($F82="Custom agreed shares",IF(I82="Yes",O82,0),"")))</f>
      </c>
      <c r="W82" s="87" t="str">
        <f>IF(COUNTIF($A82:$S82,"&lt;&gt;")=0,"",IF($F82="Equal among included roommates",IF(J82&lt;&gt;"Yes",0,IF(COUNTIF($K82:$L82,"Yes")=0,$D82-SUM($T82:V82),ROUND($D82/COUNTIF($G82:$L82,"Yes"),2))),IF($F82="Custom agreed shares",IF(J82="Yes",P82,0),"")))</f>
      </c>
      <c r="X82" s="87" t="str">
        <f>IF(COUNTIF($A82:$S82,"&lt;&gt;")=0,"",IF($F82="Equal among included roommates",IF(K82&lt;&gt;"Yes",0,IF(COUNTIF($L82:$L82,"Yes")=0,$D82-SUM($T82:W82),ROUND($D82/COUNTIF($G82:$L82,"Yes"),2))),IF($F82="Custom agreed shares",IF(K82="Yes",Q82,0),"")))</f>
      </c>
      <c r="Y82" s="87" t="str">
        <f>IF(COUNTIF($A82:$S82,"&lt;&gt;")=0,"",IF($F82="Equal among included roommates",IF(L82&lt;&gt;"Yes",0,IF(0=0,$D82-SUM($T82:X82),ROUND($D82/COUNTIF($G82:$L82,"Yes"),2))),IF($F82="Custom agreed shares",IF(L82="Yes",R82,0),"")))</f>
      </c>
      <c r="Z82" s="81" t="str">
        <f>IF(COUNTIF($A82:$S82,"&lt;&gt;")=0,"",IF(OR($D82="",$D82&lt;=0),"Enter an amount greater than 0.",IF($E82="","Choose who paid.",IF(COUNTIF($G82:$L82,"Yes")=0,"Choose at least one included roommate.",IF($F82="Equal among included roommates","Ready",IF($F82="Custom agreed shares",IF(OR(AND(G82="Yes",M82=""),AND(H82="Yes",N82=""),AND(I82="Yes",O82=""),AND(J82="Yes",P82=""),AND(K82="Yes",Q82=""),AND(L82="Yes",R82="")),"Enter custom shares that add up to the expense amount.",IF(ABS(SUM($M82:$R82))&lt;0.005,"Enter custom shares that add up to the expense amount.",IF(SUM($M82:$R82)&lt;$D82-0.005,"Custom shares are short by "&amp;ROUND($D82-SUM($M82:$R82),2)&amp;".",IF(SUM($M82:$R82)&gt;$D82+0.005,"Custom shares are over by "&amp;ROUND(SUM($M82:$R82)-$D82,2)&amp;".","Ready")))),"Enter custom shares that add up to the expense amount."))))))</f>
      </c>
    </row>
    <row r="83">
      <c r="A83" s="83"/>
      <c r="B83" s="57"/>
      <c r="C83" s="57"/>
      <c r="D83" s="85"/>
      <c r="E83" s="57"/>
      <c r="F83" s="57"/>
      <c r="G83" s="57"/>
      <c r="H83" s="57"/>
      <c r="I83" s="57"/>
      <c r="J83" s="57"/>
      <c r="K83" s="57"/>
      <c r="L83" s="57"/>
      <c r="M83" s="85"/>
      <c r="N83" s="85"/>
      <c r="O83" s="85"/>
      <c r="P83" s="85"/>
      <c r="Q83" s="85"/>
      <c r="R83" s="85"/>
      <c r="S83" s="57"/>
      <c r="T83" s="87" t="str">
        <f>IF(COUNTIF($A83:$S83,"&lt;&gt;")=0,"",IF($F83="Equal among included roommates",IF(G83&lt;&gt;"Yes",0,IF(COUNTIF($H83:$L83,"Yes")=0,$D83-0,ROUND($D83/COUNTIF($G83:$L83,"Yes"),2))),IF($F83="Custom agreed shares",IF(G83="Yes",M83,0),"")))</f>
      </c>
      <c r="U83" s="87" t="str">
        <f>IF(COUNTIF($A83:$S83,"&lt;&gt;")=0,"",IF($F83="Equal among included roommates",IF(H83&lt;&gt;"Yes",0,IF(COUNTIF($I83:$L83,"Yes")=0,$D83-SUM($T83:T83),ROUND($D83/COUNTIF($G83:$L83,"Yes"),2))),IF($F83="Custom agreed shares",IF(H83="Yes",N83,0),"")))</f>
      </c>
      <c r="V83" s="87" t="str">
        <f>IF(COUNTIF($A83:$S83,"&lt;&gt;")=0,"",IF($F83="Equal among included roommates",IF(I83&lt;&gt;"Yes",0,IF(COUNTIF($J83:$L83,"Yes")=0,$D83-SUM($T83:U83),ROUND($D83/COUNTIF($G83:$L83,"Yes"),2))),IF($F83="Custom agreed shares",IF(I83="Yes",O83,0),"")))</f>
      </c>
      <c r="W83" s="87" t="str">
        <f>IF(COUNTIF($A83:$S83,"&lt;&gt;")=0,"",IF($F83="Equal among included roommates",IF(J83&lt;&gt;"Yes",0,IF(COUNTIF($K83:$L83,"Yes")=0,$D83-SUM($T83:V83),ROUND($D83/COUNTIF($G83:$L83,"Yes"),2))),IF($F83="Custom agreed shares",IF(J83="Yes",P83,0),"")))</f>
      </c>
      <c r="X83" s="87" t="str">
        <f>IF(COUNTIF($A83:$S83,"&lt;&gt;")=0,"",IF($F83="Equal among included roommates",IF(K83&lt;&gt;"Yes",0,IF(COUNTIF($L83:$L83,"Yes")=0,$D83-SUM($T83:W83),ROUND($D83/COUNTIF($G83:$L83,"Yes"),2))),IF($F83="Custom agreed shares",IF(K83="Yes",Q83,0),"")))</f>
      </c>
      <c r="Y83" s="87" t="str">
        <f>IF(COUNTIF($A83:$S83,"&lt;&gt;")=0,"",IF($F83="Equal among included roommates",IF(L83&lt;&gt;"Yes",0,IF(0=0,$D83-SUM($T83:X83),ROUND($D83/COUNTIF($G83:$L83,"Yes"),2))),IF($F83="Custom agreed shares",IF(L83="Yes",R83,0),"")))</f>
      </c>
      <c r="Z83" s="81" t="str">
        <f>IF(COUNTIF($A83:$S83,"&lt;&gt;")=0,"",IF(OR($D83="",$D83&lt;=0),"Enter an amount greater than 0.",IF($E83="","Choose who paid.",IF(COUNTIF($G83:$L83,"Yes")=0,"Choose at least one included roommate.",IF($F83="Equal among included roommates","Ready",IF($F83="Custom agreed shares",IF(OR(AND(G83="Yes",M83=""),AND(H83="Yes",N83=""),AND(I83="Yes",O83=""),AND(J83="Yes",P83=""),AND(K83="Yes",Q83=""),AND(L83="Yes",R83="")),"Enter custom shares that add up to the expense amount.",IF(ABS(SUM($M83:$R83))&lt;0.005,"Enter custom shares that add up to the expense amount.",IF(SUM($M83:$R83)&lt;$D83-0.005,"Custom shares are short by "&amp;ROUND($D83-SUM($M83:$R83),2)&amp;".",IF(SUM($M83:$R83)&gt;$D83+0.005,"Custom shares are over by "&amp;ROUND(SUM($M83:$R83)-$D83,2)&amp;".","Ready")))),"Enter custom shares that add up to the expense amount."))))))</f>
      </c>
    </row>
    <row r="84">
      <c r="A84" s="83"/>
      <c r="B84" s="57"/>
      <c r="C84" s="57"/>
      <c r="D84" s="85"/>
      <c r="E84" s="57"/>
      <c r="F84" s="57"/>
      <c r="G84" s="57"/>
      <c r="H84" s="57"/>
      <c r="I84" s="57"/>
      <c r="J84" s="57"/>
      <c r="K84" s="57"/>
      <c r="L84" s="57"/>
      <c r="M84" s="85"/>
      <c r="N84" s="85"/>
      <c r="O84" s="85"/>
      <c r="P84" s="85"/>
      <c r="Q84" s="85"/>
      <c r="R84" s="85"/>
      <c r="S84" s="57"/>
      <c r="T84" s="87" t="str">
        <f>IF(COUNTIF($A84:$S84,"&lt;&gt;")=0,"",IF($F84="Equal among included roommates",IF(G84&lt;&gt;"Yes",0,IF(COUNTIF($H84:$L84,"Yes")=0,$D84-0,ROUND($D84/COUNTIF($G84:$L84,"Yes"),2))),IF($F84="Custom agreed shares",IF(G84="Yes",M84,0),"")))</f>
      </c>
      <c r="U84" s="87" t="str">
        <f>IF(COUNTIF($A84:$S84,"&lt;&gt;")=0,"",IF($F84="Equal among included roommates",IF(H84&lt;&gt;"Yes",0,IF(COUNTIF($I84:$L84,"Yes")=0,$D84-SUM($T84:T84),ROUND($D84/COUNTIF($G84:$L84,"Yes"),2))),IF($F84="Custom agreed shares",IF(H84="Yes",N84,0),"")))</f>
      </c>
      <c r="V84" s="87" t="str">
        <f>IF(COUNTIF($A84:$S84,"&lt;&gt;")=0,"",IF($F84="Equal among included roommates",IF(I84&lt;&gt;"Yes",0,IF(COUNTIF($J84:$L84,"Yes")=0,$D84-SUM($T84:U84),ROUND($D84/COUNTIF($G84:$L84,"Yes"),2))),IF($F84="Custom agreed shares",IF(I84="Yes",O84,0),"")))</f>
      </c>
      <c r="W84" s="87" t="str">
        <f>IF(COUNTIF($A84:$S84,"&lt;&gt;")=0,"",IF($F84="Equal among included roommates",IF(J84&lt;&gt;"Yes",0,IF(COUNTIF($K84:$L84,"Yes")=0,$D84-SUM($T84:V84),ROUND($D84/COUNTIF($G84:$L84,"Yes"),2))),IF($F84="Custom agreed shares",IF(J84="Yes",P84,0),"")))</f>
      </c>
      <c r="X84" s="87" t="str">
        <f>IF(COUNTIF($A84:$S84,"&lt;&gt;")=0,"",IF($F84="Equal among included roommates",IF(K84&lt;&gt;"Yes",0,IF(COUNTIF($L84:$L84,"Yes")=0,$D84-SUM($T84:W84),ROUND($D84/COUNTIF($G84:$L84,"Yes"),2))),IF($F84="Custom agreed shares",IF(K84="Yes",Q84,0),"")))</f>
      </c>
      <c r="Y84" s="87" t="str">
        <f>IF(COUNTIF($A84:$S84,"&lt;&gt;")=0,"",IF($F84="Equal among included roommates",IF(L84&lt;&gt;"Yes",0,IF(0=0,$D84-SUM($T84:X84),ROUND($D84/COUNTIF($G84:$L84,"Yes"),2))),IF($F84="Custom agreed shares",IF(L84="Yes",R84,0),"")))</f>
      </c>
      <c r="Z84" s="81" t="str">
        <f>IF(COUNTIF($A84:$S84,"&lt;&gt;")=0,"",IF(OR($D84="",$D84&lt;=0),"Enter an amount greater than 0.",IF($E84="","Choose who paid.",IF(COUNTIF($G84:$L84,"Yes")=0,"Choose at least one included roommate.",IF($F84="Equal among included roommates","Ready",IF($F84="Custom agreed shares",IF(OR(AND(G84="Yes",M84=""),AND(H84="Yes",N84=""),AND(I84="Yes",O84=""),AND(J84="Yes",P84=""),AND(K84="Yes",Q84=""),AND(L84="Yes",R84="")),"Enter custom shares that add up to the expense amount.",IF(ABS(SUM($M84:$R84))&lt;0.005,"Enter custom shares that add up to the expense amount.",IF(SUM($M84:$R84)&lt;$D84-0.005,"Custom shares are short by "&amp;ROUND($D84-SUM($M84:$R84),2)&amp;".",IF(SUM($M84:$R84)&gt;$D84+0.005,"Custom shares are over by "&amp;ROUND(SUM($M84:$R84)-$D84,2)&amp;".","Ready")))),"Enter custom shares that add up to the expense amount."))))))</f>
      </c>
    </row>
    <row r="85">
      <c r="A85" s="83"/>
      <c r="B85" s="57"/>
      <c r="C85" s="57"/>
      <c r="D85" s="85"/>
      <c r="E85" s="57"/>
      <c r="F85" s="57"/>
      <c r="G85" s="57"/>
      <c r="H85" s="57"/>
      <c r="I85" s="57"/>
      <c r="J85" s="57"/>
      <c r="K85" s="57"/>
      <c r="L85" s="57"/>
      <c r="M85" s="85"/>
      <c r="N85" s="85"/>
      <c r="O85" s="85"/>
      <c r="P85" s="85"/>
      <c r="Q85" s="85"/>
      <c r="R85" s="85"/>
      <c r="S85" s="57"/>
      <c r="T85" s="87" t="str">
        <f>IF(COUNTIF($A85:$S85,"&lt;&gt;")=0,"",IF($F85="Equal among included roommates",IF(G85&lt;&gt;"Yes",0,IF(COUNTIF($H85:$L85,"Yes")=0,$D85-0,ROUND($D85/COUNTIF($G85:$L85,"Yes"),2))),IF($F85="Custom agreed shares",IF(G85="Yes",M85,0),"")))</f>
      </c>
      <c r="U85" s="87" t="str">
        <f>IF(COUNTIF($A85:$S85,"&lt;&gt;")=0,"",IF($F85="Equal among included roommates",IF(H85&lt;&gt;"Yes",0,IF(COUNTIF($I85:$L85,"Yes")=0,$D85-SUM($T85:T85),ROUND($D85/COUNTIF($G85:$L85,"Yes"),2))),IF($F85="Custom agreed shares",IF(H85="Yes",N85,0),"")))</f>
      </c>
      <c r="V85" s="87" t="str">
        <f>IF(COUNTIF($A85:$S85,"&lt;&gt;")=0,"",IF($F85="Equal among included roommates",IF(I85&lt;&gt;"Yes",0,IF(COUNTIF($J85:$L85,"Yes")=0,$D85-SUM($T85:U85),ROUND($D85/COUNTIF($G85:$L85,"Yes"),2))),IF($F85="Custom agreed shares",IF(I85="Yes",O85,0),"")))</f>
      </c>
      <c r="W85" s="87" t="str">
        <f>IF(COUNTIF($A85:$S85,"&lt;&gt;")=0,"",IF($F85="Equal among included roommates",IF(J85&lt;&gt;"Yes",0,IF(COUNTIF($K85:$L85,"Yes")=0,$D85-SUM($T85:V85),ROUND($D85/COUNTIF($G85:$L85,"Yes"),2))),IF($F85="Custom agreed shares",IF(J85="Yes",P85,0),"")))</f>
      </c>
      <c r="X85" s="87" t="str">
        <f>IF(COUNTIF($A85:$S85,"&lt;&gt;")=0,"",IF($F85="Equal among included roommates",IF(K85&lt;&gt;"Yes",0,IF(COUNTIF($L85:$L85,"Yes")=0,$D85-SUM($T85:W85),ROUND($D85/COUNTIF($G85:$L85,"Yes"),2))),IF($F85="Custom agreed shares",IF(K85="Yes",Q85,0),"")))</f>
      </c>
      <c r="Y85" s="87" t="str">
        <f>IF(COUNTIF($A85:$S85,"&lt;&gt;")=0,"",IF($F85="Equal among included roommates",IF(L85&lt;&gt;"Yes",0,IF(0=0,$D85-SUM($T85:X85),ROUND($D85/COUNTIF($G85:$L85,"Yes"),2))),IF($F85="Custom agreed shares",IF(L85="Yes",R85,0),"")))</f>
      </c>
      <c r="Z85" s="81" t="str">
        <f>IF(COUNTIF($A85:$S85,"&lt;&gt;")=0,"",IF(OR($D85="",$D85&lt;=0),"Enter an amount greater than 0.",IF($E85="","Choose who paid.",IF(COUNTIF($G85:$L85,"Yes")=0,"Choose at least one included roommate.",IF($F85="Equal among included roommates","Ready",IF($F85="Custom agreed shares",IF(OR(AND(G85="Yes",M85=""),AND(H85="Yes",N85=""),AND(I85="Yes",O85=""),AND(J85="Yes",P85=""),AND(K85="Yes",Q85=""),AND(L85="Yes",R85="")),"Enter custom shares that add up to the expense amount.",IF(ABS(SUM($M85:$R85))&lt;0.005,"Enter custom shares that add up to the expense amount.",IF(SUM($M85:$R85)&lt;$D85-0.005,"Custom shares are short by "&amp;ROUND($D85-SUM($M85:$R85),2)&amp;".",IF(SUM($M85:$R85)&gt;$D85+0.005,"Custom shares are over by "&amp;ROUND(SUM($M85:$R85)-$D85,2)&amp;".","Ready")))),"Enter custom shares that add up to the expense amount."))))))</f>
      </c>
    </row>
    <row r="86">
      <c r="A86" s="83"/>
      <c r="B86" s="57"/>
      <c r="C86" s="57"/>
      <c r="D86" s="85"/>
      <c r="E86" s="57"/>
      <c r="F86" s="57"/>
      <c r="G86" s="57"/>
      <c r="H86" s="57"/>
      <c r="I86" s="57"/>
      <c r="J86" s="57"/>
      <c r="K86" s="57"/>
      <c r="L86" s="57"/>
      <c r="M86" s="85"/>
      <c r="N86" s="85"/>
      <c r="O86" s="85"/>
      <c r="P86" s="85"/>
      <c r="Q86" s="85"/>
      <c r="R86" s="85"/>
      <c r="S86" s="57"/>
      <c r="T86" s="87" t="str">
        <f>IF(COUNTIF($A86:$S86,"&lt;&gt;")=0,"",IF($F86="Equal among included roommates",IF(G86&lt;&gt;"Yes",0,IF(COUNTIF($H86:$L86,"Yes")=0,$D86-0,ROUND($D86/COUNTIF($G86:$L86,"Yes"),2))),IF($F86="Custom agreed shares",IF(G86="Yes",M86,0),"")))</f>
      </c>
      <c r="U86" s="87" t="str">
        <f>IF(COUNTIF($A86:$S86,"&lt;&gt;")=0,"",IF($F86="Equal among included roommates",IF(H86&lt;&gt;"Yes",0,IF(COUNTIF($I86:$L86,"Yes")=0,$D86-SUM($T86:T86),ROUND($D86/COUNTIF($G86:$L86,"Yes"),2))),IF($F86="Custom agreed shares",IF(H86="Yes",N86,0),"")))</f>
      </c>
      <c r="V86" s="87" t="str">
        <f>IF(COUNTIF($A86:$S86,"&lt;&gt;")=0,"",IF($F86="Equal among included roommates",IF(I86&lt;&gt;"Yes",0,IF(COUNTIF($J86:$L86,"Yes")=0,$D86-SUM($T86:U86),ROUND($D86/COUNTIF($G86:$L86,"Yes"),2))),IF($F86="Custom agreed shares",IF(I86="Yes",O86,0),"")))</f>
      </c>
      <c r="W86" s="87" t="str">
        <f>IF(COUNTIF($A86:$S86,"&lt;&gt;")=0,"",IF($F86="Equal among included roommates",IF(J86&lt;&gt;"Yes",0,IF(COUNTIF($K86:$L86,"Yes")=0,$D86-SUM($T86:V86),ROUND($D86/COUNTIF($G86:$L86,"Yes"),2))),IF($F86="Custom agreed shares",IF(J86="Yes",P86,0),"")))</f>
      </c>
      <c r="X86" s="87" t="str">
        <f>IF(COUNTIF($A86:$S86,"&lt;&gt;")=0,"",IF($F86="Equal among included roommates",IF(K86&lt;&gt;"Yes",0,IF(COUNTIF($L86:$L86,"Yes")=0,$D86-SUM($T86:W86),ROUND($D86/COUNTIF($G86:$L86,"Yes"),2))),IF($F86="Custom agreed shares",IF(K86="Yes",Q86,0),"")))</f>
      </c>
      <c r="Y86" s="87" t="str">
        <f>IF(COUNTIF($A86:$S86,"&lt;&gt;")=0,"",IF($F86="Equal among included roommates",IF(L86&lt;&gt;"Yes",0,IF(0=0,$D86-SUM($T86:X86),ROUND($D86/COUNTIF($G86:$L86,"Yes"),2))),IF($F86="Custom agreed shares",IF(L86="Yes",R86,0),"")))</f>
      </c>
      <c r="Z86" s="81" t="str">
        <f>IF(COUNTIF($A86:$S86,"&lt;&gt;")=0,"",IF(OR($D86="",$D86&lt;=0),"Enter an amount greater than 0.",IF($E86="","Choose who paid.",IF(COUNTIF($G86:$L86,"Yes")=0,"Choose at least one included roommate.",IF($F86="Equal among included roommates","Ready",IF($F86="Custom agreed shares",IF(OR(AND(G86="Yes",M86=""),AND(H86="Yes",N86=""),AND(I86="Yes",O86=""),AND(J86="Yes",P86=""),AND(K86="Yes",Q86=""),AND(L86="Yes",R86="")),"Enter custom shares that add up to the expense amount.",IF(ABS(SUM($M86:$R86))&lt;0.005,"Enter custom shares that add up to the expense amount.",IF(SUM($M86:$R86)&lt;$D86-0.005,"Custom shares are short by "&amp;ROUND($D86-SUM($M86:$R86),2)&amp;".",IF(SUM($M86:$R86)&gt;$D86+0.005,"Custom shares are over by "&amp;ROUND(SUM($M86:$R86)-$D86,2)&amp;".","Ready")))),"Enter custom shares that add up to the expense amount."))))))</f>
      </c>
    </row>
    <row r="87">
      <c r="A87" s="83"/>
      <c r="B87" s="57"/>
      <c r="C87" s="57"/>
      <c r="D87" s="85"/>
      <c r="E87" s="57"/>
      <c r="F87" s="57"/>
      <c r="G87" s="57"/>
      <c r="H87" s="57"/>
      <c r="I87" s="57"/>
      <c r="J87" s="57"/>
      <c r="K87" s="57"/>
      <c r="L87" s="57"/>
      <c r="M87" s="85"/>
      <c r="N87" s="85"/>
      <c r="O87" s="85"/>
      <c r="P87" s="85"/>
      <c r="Q87" s="85"/>
      <c r="R87" s="85"/>
      <c r="S87" s="57"/>
      <c r="T87" s="87" t="str">
        <f>IF(COUNTIF($A87:$S87,"&lt;&gt;")=0,"",IF($F87="Equal among included roommates",IF(G87&lt;&gt;"Yes",0,IF(COUNTIF($H87:$L87,"Yes")=0,$D87-0,ROUND($D87/COUNTIF($G87:$L87,"Yes"),2))),IF($F87="Custom agreed shares",IF(G87="Yes",M87,0),"")))</f>
      </c>
      <c r="U87" s="87" t="str">
        <f>IF(COUNTIF($A87:$S87,"&lt;&gt;")=0,"",IF($F87="Equal among included roommates",IF(H87&lt;&gt;"Yes",0,IF(COUNTIF($I87:$L87,"Yes")=0,$D87-SUM($T87:T87),ROUND($D87/COUNTIF($G87:$L87,"Yes"),2))),IF($F87="Custom agreed shares",IF(H87="Yes",N87,0),"")))</f>
      </c>
      <c r="V87" s="87" t="str">
        <f>IF(COUNTIF($A87:$S87,"&lt;&gt;")=0,"",IF($F87="Equal among included roommates",IF(I87&lt;&gt;"Yes",0,IF(COUNTIF($J87:$L87,"Yes")=0,$D87-SUM($T87:U87),ROUND($D87/COUNTIF($G87:$L87,"Yes"),2))),IF($F87="Custom agreed shares",IF(I87="Yes",O87,0),"")))</f>
      </c>
      <c r="W87" s="87" t="str">
        <f>IF(COUNTIF($A87:$S87,"&lt;&gt;")=0,"",IF($F87="Equal among included roommates",IF(J87&lt;&gt;"Yes",0,IF(COUNTIF($K87:$L87,"Yes")=0,$D87-SUM($T87:V87),ROUND($D87/COUNTIF($G87:$L87,"Yes"),2))),IF($F87="Custom agreed shares",IF(J87="Yes",P87,0),"")))</f>
      </c>
      <c r="X87" s="87" t="str">
        <f>IF(COUNTIF($A87:$S87,"&lt;&gt;")=0,"",IF($F87="Equal among included roommates",IF(K87&lt;&gt;"Yes",0,IF(COUNTIF($L87:$L87,"Yes")=0,$D87-SUM($T87:W87),ROUND($D87/COUNTIF($G87:$L87,"Yes"),2))),IF($F87="Custom agreed shares",IF(K87="Yes",Q87,0),"")))</f>
      </c>
      <c r="Y87" s="87" t="str">
        <f>IF(COUNTIF($A87:$S87,"&lt;&gt;")=0,"",IF($F87="Equal among included roommates",IF(L87&lt;&gt;"Yes",0,IF(0=0,$D87-SUM($T87:X87),ROUND($D87/COUNTIF($G87:$L87,"Yes"),2))),IF($F87="Custom agreed shares",IF(L87="Yes",R87,0),"")))</f>
      </c>
      <c r="Z87" s="81" t="str">
        <f>IF(COUNTIF($A87:$S87,"&lt;&gt;")=0,"",IF(OR($D87="",$D87&lt;=0),"Enter an amount greater than 0.",IF($E87="","Choose who paid.",IF(COUNTIF($G87:$L87,"Yes")=0,"Choose at least one included roommate.",IF($F87="Equal among included roommates","Ready",IF($F87="Custom agreed shares",IF(OR(AND(G87="Yes",M87=""),AND(H87="Yes",N87=""),AND(I87="Yes",O87=""),AND(J87="Yes",P87=""),AND(K87="Yes",Q87=""),AND(L87="Yes",R87="")),"Enter custom shares that add up to the expense amount.",IF(ABS(SUM($M87:$R87))&lt;0.005,"Enter custom shares that add up to the expense amount.",IF(SUM($M87:$R87)&lt;$D87-0.005,"Custom shares are short by "&amp;ROUND($D87-SUM($M87:$R87),2)&amp;".",IF(SUM($M87:$R87)&gt;$D87+0.005,"Custom shares are over by "&amp;ROUND(SUM($M87:$R87)-$D87,2)&amp;".","Ready")))),"Enter custom shares that add up to the expense amount."))))))</f>
      </c>
    </row>
    <row r="88">
      <c r="A88" s="83"/>
      <c r="B88" s="57"/>
      <c r="C88" s="57"/>
      <c r="D88" s="85"/>
      <c r="E88" s="57"/>
      <c r="F88" s="57"/>
      <c r="G88" s="57"/>
      <c r="H88" s="57"/>
      <c r="I88" s="57"/>
      <c r="J88" s="57"/>
      <c r="K88" s="57"/>
      <c r="L88" s="57"/>
      <c r="M88" s="85"/>
      <c r="N88" s="85"/>
      <c r="O88" s="85"/>
      <c r="P88" s="85"/>
      <c r="Q88" s="85"/>
      <c r="R88" s="85"/>
      <c r="S88" s="57"/>
      <c r="T88" s="87" t="str">
        <f>IF(COUNTIF($A88:$S88,"&lt;&gt;")=0,"",IF($F88="Equal among included roommates",IF(G88&lt;&gt;"Yes",0,IF(COUNTIF($H88:$L88,"Yes")=0,$D88-0,ROUND($D88/COUNTIF($G88:$L88,"Yes"),2))),IF($F88="Custom agreed shares",IF(G88="Yes",M88,0),"")))</f>
      </c>
      <c r="U88" s="87" t="str">
        <f>IF(COUNTIF($A88:$S88,"&lt;&gt;")=0,"",IF($F88="Equal among included roommates",IF(H88&lt;&gt;"Yes",0,IF(COUNTIF($I88:$L88,"Yes")=0,$D88-SUM($T88:T88),ROUND($D88/COUNTIF($G88:$L88,"Yes"),2))),IF($F88="Custom agreed shares",IF(H88="Yes",N88,0),"")))</f>
      </c>
      <c r="V88" s="87" t="str">
        <f>IF(COUNTIF($A88:$S88,"&lt;&gt;")=0,"",IF($F88="Equal among included roommates",IF(I88&lt;&gt;"Yes",0,IF(COUNTIF($J88:$L88,"Yes")=0,$D88-SUM($T88:U88),ROUND($D88/COUNTIF($G88:$L88,"Yes"),2))),IF($F88="Custom agreed shares",IF(I88="Yes",O88,0),"")))</f>
      </c>
      <c r="W88" s="87" t="str">
        <f>IF(COUNTIF($A88:$S88,"&lt;&gt;")=0,"",IF($F88="Equal among included roommates",IF(J88&lt;&gt;"Yes",0,IF(COUNTIF($K88:$L88,"Yes")=0,$D88-SUM($T88:V88),ROUND($D88/COUNTIF($G88:$L88,"Yes"),2))),IF($F88="Custom agreed shares",IF(J88="Yes",P88,0),"")))</f>
      </c>
      <c r="X88" s="87" t="str">
        <f>IF(COUNTIF($A88:$S88,"&lt;&gt;")=0,"",IF($F88="Equal among included roommates",IF(K88&lt;&gt;"Yes",0,IF(COUNTIF($L88:$L88,"Yes")=0,$D88-SUM($T88:W88),ROUND($D88/COUNTIF($G88:$L88,"Yes"),2))),IF($F88="Custom agreed shares",IF(K88="Yes",Q88,0),"")))</f>
      </c>
      <c r="Y88" s="87" t="str">
        <f>IF(COUNTIF($A88:$S88,"&lt;&gt;")=0,"",IF($F88="Equal among included roommates",IF(L88&lt;&gt;"Yes",0,IF(0=0,$D88-SUM($T88:X88),ROUND($D88/COUNTIF($G88:$L88,"Yes"),2))),IF($F88="Custom agreed shares",IF(L88="Yes",R88,0),"")))</f>
      </c>
      <c r="Z88" s="81" t="str">
        <f>IF(COUNTIF($A88:$S88,"&lt;&gt;")=0,"",IF(OR($D88="",$D88&lt;=0),"Enter an amount greater than 0.",IF($E88="","Choose who paid.",IF(COUNTIF($G88:$L88,"Yes")=0,"Choose at least one included roommate.",IF($F88="Equal among included roommates","Ready",IF($F88="Custom agreed shares",IF(OR(AND(G88="Yes",M88=""),AND(H88="Yes",N88=""),AND(I88="Yes",O88=""),AND(J88="Yes",P88=""),AND(K88="Yes",Q88=""),AND(L88="Yes",R88="")),"Enter custom shares that add up to the expense amount.",IF(ABS(SUM($M88:$R88))&lt;0.005,"Enter custom shares that add up to the expense amount.",IF(SUM($M88:$R88)&lt;$D88-0.005,"Custom shares are short by "&amp;ROUND($D88-SUM($M88:$R88),2)&amp;".",IF(SUM($M88:$R88)&gt;$D88+0.005,"Custom shares are over by "&amp;ROUND(SUM($M88:$R88)-$D88,2)&amp;".","Ready")))),"Enter custom shares that add up to the expense amount."))))))</f>
      </c>
    </row>
    <row r="89">
      <c r="A89" s="83"/>
      <c r="B89" s="57"/>
      <c r="C89" s="57"/>
      <c r="D89" s="85"/>
      <c r="E89" s="57"/>
      <c r="F89" s="57"/>
      <c r="G89" s="57"/>
      <c r="H89" s="57"/>
      <c r="I89" s="57"/>
      <c r="J89" s="57"/>
      <c r="K89" s="57"/>
      <c r="L89" s="57"/>
      <c r="M89" s="85"/>
      <c r="N89" s="85"/>
      <c r="O89" s="85"/>
      <c r="P89" s="85"/>
      <c r="Q89" s="85"/>
      <c r="R89" s="85"/>
      <c r="S89" s="57"/>
      <c r="T89" s="87" t="str">
        <f>IF(COUNTIF($A89:$S89,"&lt;&gt;")=0,"",IF($F89="Equal among included roommates",IF(G89&lt;&gt;"Yes",0,IF(COUNTIF($H89:$L89,"Yes")=0,$D89-0,ROUND($D89/COUNTIF($G89:$L89,"Yes"),2))),IF($F89="Custom agreed shares",IF(G89="Yes",M89,0),"")))</f>
      </c>
      <c r="U89" s="87" t="str">
        <f>IF(COUNTIF($A89:$S89,"&lt;&gt;")=0,"",IF($F89="Equal among included roommates",IF(H89&lt;&gt;"Yes",0,IF(COUNTIF($I89:$L89,"Yes")=0,$D89-SUM($T89:T89),ROUND($D89/COUNTIF($G89:$L89,"Yes"),2))),IF($F89="Custom agreed shares",IF(H89="Yes",N89,0),"")))</f>
      </c>
      <c r="V89" s="87" t="str">
        <f>IF(COUNTIF($A89:$S89,"&lt;&gt;")=0,"",IF($F89="Equal among included roommates",IF(I89&lt;&gt;"Yes",0,IF(COUNTIF($J89:$L89,"Yes")=0,$D89-SUM($T89:U89),ROUND($D89/COUNTIF($G89:$L89,"Yes"),2))),IF($F89="Custom agreed shares",IF(I89="Yes",O89,0),"")))</f>
      </c>
      <c r="W89" s="87" t="str">
        <f>IF(COUNTIF($A89:$S89,"&lt;&gt;")=0,"",IF($F89="Equal among included roommates",IF(J89&lt;&gt;"Yes",0,IF(COUNTIF($K89:$L89,"Yes")=0,$D89-SUM($T89:V89),ROUND($D89/COUNTIF($G89:$L89,"Yes"),2))),IF($F89="Custom agreed shares",IF(J89="Yes",P89,0),"")))</f>
      </c>
      <c r="X89" s="87" t="str">
        <f>IF(COUNTIF($A89:$S89,"&lt;&gt;")=0,"",IF($F89="Equal among included roommates",IF(K89&lt;&gt;"Yes",0,IF(COUNTIF($L89:$L89,"Yes")=0,$D89-SUM($T89:W89),ROUND($D89/COUNTIF($G89:$L89,"Yes"),2))),IF($F89="Custom agreed shares",IF(K89="Yes",Q89,0),"")))</f>
      </c>
      <c r="Y89" s="87" t="str">
        <f>IF(COUNTIF($A89:$S89,"&lt;&gt;")=0,"",IF($F89="Equal among included roommates",IF(L89&lt;&gt;"Yes",0,IF(0=0,$D89-SUM($T89:X89),ROUND($D89/COUNTIF($G89:$L89,"Yes"),2))),IF($F89="Custom agreed shares",IF(L89="Yes",R89,0),"")))</f>
      </c>
      <c r="Z89" s="81" t="str">
        <f>IF(COUNTIF($A89:$S89,"&lt;&gt;")=0,"",IF(OR($D89="",$D89&lt;=0),"Enter an amount greater than 0.",IF($E89="","Choose who paid.",IF(COUNTIF($G89:$L89,"Yes")=0,"Choose at least one included roommate.",IF($F89="Equal among included roommates","Ready",IF($F89="Custom agreed shares",IF(OR(AND(G89="Yes",M89=""),AND(H89="Yes",N89=""),AND(I89="Yes",O89=""),AND(J89="Yes",P89=""),AND(K89="Yes",Q89=""),AND(L89="Yes",R89="")),"Enter custom shares that add up to the expense amount.",IF(ABS(SUM($M89:$R89))&lt;0.005,"Enter custom shares that add up to the expense amount.",IF(SUM($M89:$R89)&lt;$D89-0.005,"Custom shares are short by "&amp;ROUND($D89-SUM($M89:$R89),2)&amp;".",IF(SUM($M89:$R89)&gt;$D89+0.005,"Custom shares are over by "&amp;ROUND(SUM($M89:$R89)-$D89,2)&amp;".","Ready")))),"Enter custom shares that add up to the expense amount."))))))</f>
      </c>
    </row>
    <row r="90">
      <c r="A90" s="83"/>
      <c r="B90" s="57"/>
      <c r="C90" s="57"/>
      <c r="D90" s="85"/>
      <c r="E90" s="57"/>
      <c r="F90" s="57"/>
      <c r="G90" s="57"/>
      <c r="H90" s="57"/>
      <c r="I90" s="57"/>
      <c r="J90" s="57"/>
      <c r="K90" s="57"/>
      <c r="L90" s="57"/>
      <c r="M90" s="85"/>
      <c r="N90" s="85"/>
      <c r="O90" s="85"/>
      <c r="P90" s="85"/>
      <c r="Q90" s="85"/>
      <c r="R90" s="85"/>
      <c r="S90" s="57"/>
      <c r="T90" s="87" t="str">
        <f>IF(COUNTIF($A90:$S90,"&lt;&gt;")=0,"",IF($F90="Equal among included roommates",IF(G90&lt;&gt;"Yes",0,IF(COUNTIF($H90:$L90,"Yes")=0,$D90-0,ROUND($D90/COUNTIF($G90:$L90,"Yes"),2))),IF($F90="Custom agreed shares",IF(G90="Yes",M90,0),"")))</f>
      </c>
      <c r="U90" s="87" t="str">
        <f>IF(COUNTIF($A90:$S90,"&lt;&gt;")=0,"",IF($F90="Equal among included roommates",IF(H90&lt;&gt;"Yes",0,IF(COUNTIF($I90:$L90,"Yes")=0,$D90-SUM($T90:T90),ROUND($D90/COUNTIF($G90:$L90,"Yes"),2))),IF($F90="Custom agreed shares",IF(H90="Yes",N90,0),"")))</f>
      </c>
      <c r="V90" s="87" t="str">
        <f>IF(COUNTIF($A90:$S90,"&lt;&gt;")=0,"",IF($F90="Equal among included roommates",IF(I90&lt;&gt;"Yes",0,IF(COUNTIF($J90:$L90,"Yes")=0,$D90-SUM($T90:U90),ROUND($D90/COUNTIF($G90:$L90,"Yes"),2))),IF($F90="Custom agreed shares",IF(I90="Yes",O90,0),"")))</f>
      </c>
      <c r="W90" s="87" t="str">
        <f>IF(COUNTIF($A90:$S90,"&lt;&gt;")=0,"",IF($F90="Equal among included roommates",IF(J90&lt;&gt;"Yes",0,IF(COUNTIF($K90:$L90,"Yes")=0,$D90-SUM($T90:V90),ROUND($D90/COUNTIF($G90:$L90,"Yes"),2))),IF($F90="Custom agreed shares",IF(J90="Yes",P90,0),"")))</f>
      </c>
      <c r="X90" s="87" t="str">
        <f>IF(COUNTIF($A90:$S90,"&lt;&gt;")=0,"",IF($F90="Equal among included roommates",IF(K90&lt;&gt;"Yes",0,IF(COUNTIF($L90:$L90,"Yes")=0,$D90-SUM($T90:W90),ROUND($D90/COUNTIF($G90:$L90,"Yes"),2))),IF($F90="Custom agreed shares",IF(K90="Yes",Q90,0),"")))</f>
      </c>
      <c r="Y90" s="87" t="str">
        <f>IF(COUNTIF($A90:$S90,"&lt;&gt;")=0,"",IF($F90="Equal among included roommates",IF(L90&lt;&gt;"Yes",0,IF(0=0,$D90-SUM($T90:X90),ROUND($D90/COUNTIF($G90:$L90,"Yes"),2))),IF($F90="Custom agreed shares",IF(L90="Yes",R90,0),"")))</f>
      </c>
      <c r="Z90" s="81" t="str">
        <f>IF(COUNTIF($A90:$S90,"&lt;&gt;")=0,"",IF(OR($D90="",$D90&lt;=0),"Enter an amount greater than 0.",IF($E90="","Choose who paid.",IF(COUNTIF($G90:$L90,"Yes")=0,"Choose at least one included roommate.",IF($F90="Equal among included roommates","Ready",IF($F90="Custom agreed shares",IF(OR(AND(G90="Yes",M90=""),AND(H90="Yes",N90=""),AND(I90="Yes",O90=""),AND(J90="Yes",P90=""),AND(K90="Yes",Q90=""),AND(L90="Yes",R90="")),"Enter custom shares that add up to the expense amount.",IF(ABS(SUM($M90:$R90))&lt;0.005,"Enter custom shares that add up to the expense amount.",IF(SUM($M90:$R90)&lt;$D90-0.005,"Custom shares are short by "&amp;ROUND($D90-SUM($M90:$R90),2)&amp;".",IF(SUM($M90:$R90)&gt;$D90+0.005,"Custom shares are over by "&amp;ROUND(SUM($M90:$R90)-$D90,2)&amp;".","Ready")))),"Enter custom shares that add up to the expense amount."))))))</f>
      </c>
    </row>
    <row r="91">
      <c r="A91" s="83"/>
      <c r="B91" s="57"/>
      <c r="C91" s="57"/>
      <c r="D91" s="85"/>
      <c r="E91" s="57"/>
      <c r="F91" s="57"/>
      <c r="G91" s="57"/>
      <c r="H91" s="57"/>
      <c r="I91" s="57"/>
      <c r="J91" s="57"/>
      <c r="K91" s="57"/>
      <c r="L91" s="57"/>
      <c r="M91" s="85"/>
      <c r="N91" s="85"/>
      <c r="O91" s="85"/>
      <c r="P91" s="85"/>
      <c r="Q91" s="85"/>
      <c r="R91" s="85"/>
      <c r="S91" s="57"/>
      <c r="T91" s="87" t="str">
        <f>IF(COUNTIF($A91:$S91,"&lt;&gt;")=0,"",IF($F91="Equal among included roommates",IF(G91&lt;&gt;"Yes",0,IF(COUNTIF($H91:$L91,"Yes")=0,$D91-0,ROUND($D91/COUNTIF($G91:$L91,"Yes"),2))),IF($F91="Custom agreed shares",IF(G91="Yes",M91,0),"")))</f>
      </c>
      <c r="U91" s="87" t="str">
        <f>IF(COUNTIF($A91:$S91,"&lt;&gt;")=0,"",IF($F91="Equal among included roommates",IF(H91&lt;&gt;"Yes",0,IF(COUNTIF($I91:$L91,"Yes")=0,$D91-SUM($T91:T91),ROUND($D91/COUNTIF($G91:$L91,"Yes"),2))),IF($F91="Custom agreed shares",IF(H91="Yes",N91,0),"")))</f>
      </c>
      <c r="V91" s="87" t="str">
        <f>IF(COUNTIF($A91:$S91,"&lt;&gt;")=0,"",IF($F91="Equal among included roommates",IF(I91&lt;&gt;"Yes",0,IF(COUNTIF($J91:$L91,"Yes")=0,$D91-SUM($T91:U91),ROUND($D91/COUNTIF($G91:$L91,"Yes"),2))),IF($F91="Custom agreed shares",IF(I91="Yes",O91,0),"")))</f>
      </c>
      <c r="W91" s="87" t="str">
        <f>IF(COUNTIF($A91:$S91,"&lt;&gt;")=0,"",IF($F91="Equal among included roommates",IF(J91&lt;&gt;"Yes",0,IF(COUNTIF($K91:$L91,"Yes")=0,$D91-SUM($T91:V91),ROUND($D91/COUNTIF($G91:$L91,"Yes"),2))),IF($F91="Custom agreed shares",IF(J91="Yes",P91,0),"")))</f>
      </c>
      <c r="X91" s="87" t="str">
        <f>IF(COUNTIF($A91:$S91,"&lt;&gt;")=0,"",IF($F91="Equal among included roommates",IF(K91&lt;&gt;"Yes",0,IF(COUNTIF($L91:$L91,"Yes")=0,$D91-SUM($T91:W91),ROUND($D91/COUNTIF($G91:$L91,"Yes"),2))),IF($F91="Custom agreed shares",IF(K91="Yes",Q91,0),"")))</f>
      </c>
      <c r="Y91" s="87" t="str">
        <f>IF(COUNTIF($A91:$S91,"&lt;&gt;")=0,"",IF($F91="Equal among included roommates",IF(L91&lt;&gt;"Yes",0,IF(0=0,$D91-SUM($T91:X91),ROUND($D91/COUNTIF($G91:$L91,"Yes"),2))),IF($F91="Custom agreed shares",IF(L91="Yes",R91,0),"")))</f>
      </c>
      <c r="Z91" s="81" t="str">
        <f>IF(COUNTIF($A91:$S91,"&lt;&gt;")=0,"",IF(OR($D91="",$D91&lt;=0),"Enter an amount greater than 0.",IF($E91="","Choose who paid.",IF(COUNTIF($G91:$L91,"Yes")=0,"Choose at least one included roommate.",IF($F91="Equal among included roommates","Ready",IF($F91="Custom agreed shares",IF(OR(AND(G91="Yes",M91=""),AND(H91="Yes",N91=""),AND(I91="Yes",O91=""),AND(J91="Yes",P91=""),AND(K91="Yes",Q91=""),AND(L91="Yes",R91="")),"Enter custom shares that add up to the expense amount.",IF(ABS(SUM($M91:$R91))&lt;0.005,"Enter custom shares that add up to the expense amount.",IF(SUM($M91:$R91)&lt;$D91-0.005,"Custom shares are short by "&amp;ROUND($D91-SUM($M91:$R91),2)&amp;".",IF(SUM($M91:$R91)&gt;$D91+0.005,"Custom shares are over by "&amp;ROUND(SUM($M91:$R91)-$D91,2)&amp;".","Ready")))),"Enter custom shares that add up to the expense amount."))))))</f>
      </c>
    </row>
    <row r="92">
      <c r="A92" s="83"/>
      <c r="B92" s="57"/>
      <c r="C92" s="57"/>
      <c r="D92" s="85"/>
      <c r="E92" s="57"/>
      <c r="F92" s="57"/>
      <c r="G92" s="57"/>
      <c r="H92" s="57"/>
      <c r="I92" s="57"/>
      <c r="J92" s="57"/>
      <c r="K92" s="57"/>
      <c r="L92" s="57"/>
      <c r="M92" s="85"/>
      <c r="N92" s="85"/>
      <c r="O92" s="85"/>
      <c r="P92" s="85"/>
      <c r="Q92" s="85"/>
      <c r="R92" s="85"/>
      <c r="S92" s="57"/>
      <c r="T92" s="87" t="str">
        <f>IF(COUNTIF($A92:$S92,"&lt;&gt;")=0,"",IF($F92="Equal among included roommates",IF(G92&lt;&gt;"Yes",0,IF(COUNTIF($H92:$L92,"Yes")=0,$D92-0,ROUND($D92/COUNTIF($G92:$L92,"Yes"),2))),IF($F92="Custom agreed shares",IF(G92="Yes",M92,0),"")))</f>
      </c>
      <c r="U92" s="87" t="str">
        <f>IF(COUNTIF($A92:$S92,"&lt;&gt;")=0,"",IF($F92="Equal among included roommates",IF(H92&lt;&gt;"Yes",0,IF(COUNTIF($I92:$L92,"Yes")=0,$D92-SUM($T92:T92),ROUND($D92/COUNTIF($G92:$L92,"Yes"),2))),IF($F92="Custom agreed shares",IF(H92="Yes",N92,0),"")))</f>
      </c>
      <c r="V92" s="87" t="str">
        <f>IF(COUNTIF($A92:$S92,"&lt;&gt;")=0,"",IF($F92="Equal among included roommates",IF(I92&lt;&gt;"Yes",0,IF(COUNTIF($J92:$L92,"Yes")=0,$D92-SUM($T92:U92),ROUND($D92/COUNTIF($G92:$L92,"Yes"),2))),IF($F92="Custom agreed shares",IF(I92="Yes",O92,0),"")))</f>
      </c>
      <c r="W92" s="87" t="str">
        <f>IF(COUNTIF($A92:$S92,"&lt;&gt;")=0,"",IF($F92="Equal among included roommates",IF(J92&lt;&gt;"Yes",0,IF(COUNTIF($K92:$L92,"Yes")=0,$D92-SUM($T92:V92),ROUND($D92/COUNTIF($G92:$L92,"Yes"),2))),IF($F92="Custom agreed shares",IF(J92="Yes",P92,0),"")))</f>
      </c>
      <c r="X92" s="87" t="str">
        <f>IF(COUNTIF($A92:$S92,"&lt;&gt;")=0,"",IF($F92="Equal among included roommates",IF(K92&lt;&gt;"Yes",0,IF(COUNTIF($L92:$L92,"Yes")=0,$D92-SUM($T92:W92),ROUND($D92/COUNTIF($G92:$L92,"Yes"),2))),IF($F92="Custom agreed shares",IF(K92="Yes",Q92,0),"")))</f>
      </c>
      <c r="Y92" s="87" t="str">
        <f>IF(COUNTIF($A92:$S92,"&lt;&gt;")=0,"",IF($F92="Equal among included roommates",IF(L92&lt;&gt;"Yes",0,IF(0=0,$D92-SUM($T92:X92),ROUND($D92/COUNTIF($G92:$L92,"Yes"),2))),IF($F92="Custom agreed shares",IF(L92="Yes",R92,0),"")))</f>
      </c>
      <c r="Z92" s="81" t="str">
        <f>IF(COUNTIF($A92:$S92,"&lt;&gt;")=0,"",IF(OR($D92="",$D92&lt;=0),"Enter an amount greater than 0.",IF($E92="","Choose who paid.",IF(COUNTIF($G92:$L92,"Yes")=0,"Choose at least one included roommate.",IF($F92="Equal among included roommates","Ready",IF($F92="Custom agreed shares",IF(OR(AND(G92="Yes",M92=""),AND(H92="Yes",N92=""),AND(I92="Yes",O92=""),AND(J92="Yes",P92=""),AND(K92="Yes",Q92=""),AND(L92="Yes",R92="")),"Enter custom shares that add up to the expense amount.",IF(ABS(SUM($M92:$R92))&lt;0.005,"Enter custom shares that add up to the expense amount.",IF(SUM($M92:$R92)&lt;$D92-0.005,"Custom shares are short by "&amp;ROUND($D92-SUM($M92:$R92),2)&amp;".",IF(SUM($M92:$R92)&gt;$D92+0.005,"Custom shares are over by "&amp;ROUND(SUM($M92:$R92)-$D92,2)&amp;".","Ready")))),"Enter custom shares that add up to the expense amount."))))))</f>
      </c>
    </row>
    <row r="93">
      <c r="A93" s="83"/>
      <c r="B93" s="57"/>
      <c r="C93" s="57"/>
      <c r="D93" s="85"/>
      <c r="E93" s="57"/>
      <c r="F93" s="57"/>
      <c r="G93" s="57"/>
      <c r="H93" s="57"/>
      <c r="I93" s="57"/>
      <c r="J93" s="57"/>
      <c r="K93" s="57"/>
      <c r="L93" s="57"/>
      <c r="M93" s="85"/>
      <c r="N93" s="85"/>
      <c r="O93" s="85"/>
      <c r="P93" s="85"/>
      <c r="Q93" s="85"/>
      <c r="R93" s="85"/>
      <c r="S93" s="57"/>
      <c r="T93" s="87" t="str">
        <f>IF(COUNTIF($A93:$S93,"&lt;&gt;")=0,"",IF($F93="Equal among included roommates",IF(G93&lt;&gt;"Yes",0,IF(COUNTIF($H93:$L93,"Yes")=0,$D93-0,ROUND($D93/COUNTIF($G93:$L93,"Yes"),2))),IF($F93="Custom agreed shares",IF(G93="Yes",M93,0),"")))</f>
      </c>
      <c r="U93" s="87" t="str">
        <f>IF(COUNTIF($A93:$S93,"&lt;&gt;")=0,"",IF($F93="Equal among included roommates",IF(H93&lt;&gt;"Yes",0,IF(COUNTIF($I93:$L93,"Yes")=0,$D93-SUM($T93:T93),ROUND($D93/COUNTIF($G93:$L93,"Yes"),2))),IF($F93="Custom agreed shares",IF(H93="Yes",N93,0),"")))</f>
      </c>
      <c r="V93" s="87" t="str">
        <f>IF(COUNTIF($A93:$S93,"&lt;&gt;")=0,"",IF($F93="Equal among included roommates",IF(I93&lt;&gt;"Yes",0,IF(COUNTIF($J93:$L93,"Yes")=0,$D93-SUM($T93:U93),ROUND($D93/COUNTIF($G93:$L93,"Yes"),2))),IF($F93="Custom agreed shares",IF(I93="Yes",O93,0),"")))</f>
      </c>
      <c r="W93" s="87" t="str">
        <f>IF(COUNTIF($A93:$S93,"&lt;&gt;")=0,"",IF($F93="Equal among included roommates",IF(J93&lt;&gt;"Yes",0,IF(COUNTIF($K93:$L93,"Yes")=0,$D93-SUM($T93:V93),ROUND($D93/COUNTIF($G93:$L93,"Yes"),2))),IF($F93="Custom agreed shares",IF(J93="Yes",P93,0),"")))</f>
      </c>
      <c r="X93" s="87" t="str">
        <f>IF(COUNTIF($A93:$S93,"&lt;&gt;")=0,"",IF($F93="Equal among included roommates",IF(K93&lt;&gt;"Yes",0,IF(COUNTIF($L93:$L93,"Yes")=0,$D93-SUM($T93:W93),ROUND($D93/COUNTIF($G93:$L93,"Yes"),2))),IF($F93="Custom agreed shares",IF(K93="Yes",Q93,0),"")))</f>
      </c>
      <c r="Y93" s="87" t="str">
        <f>IF(COUNTIF($A93:$S93,"&lt;&gt;")=0,"",IF($F93="Equal among included roommates",IF(L93&lt;&gt;"Yes",0,IF(0=0,$D93-SUM($T93:X93),ROUND($D93/COUNTIF($G93:$L93,"Yes"),2))),IF($F93="Custom agreed shares",IF(L93="Yes",R93,0),"")))</f>
      </c>
      <c r="Z93" s="81" t="str">
        <f>IF(COUNTIF($A93:$S93,"&lt;&gt;")=0,"",IF(OR($D93="",$D93&lt;=0),"Enter an amount greater than 0.",IF($E93="","Choose who paid.",IF(COUNTIF($G93:$L93,"Yes")=0,"Choose at least one included roommate.",IF($F93="Equal among included roommates","Ready",IF($F93="Custom agreed shares",IF(OR(AND(G93="Yes",M93=""),AND(H93="Yes",N93=""),AND(I93="Yes",O93=""),AND(J93="Yes",P93=""),AND(K93="Yes",Q93=""),AND(L93="Yes",R93="")),"Enter custom shares that add up to the expense amount.",IF(ABS(SUM($M93:$R93))&lt;0.005,"Enter custom shares that add up to the expense amount.",IF(SUM($M93:$R93)&lt;$D93-0.005,"Custom shares are short by "&amp;ROUND($D93-SUM($M93:$R93),2)&amp;".",IF(SUM($M93:$R93)&gt;$D93+0.005,"Custom shares are over by "&amp;ROUND(SUM($M93:$R93)-$D93,2)&amp;".","Ready")))),"Enter custom shares that add up to the expense amount."))))))</f>
      </c>
    </row>
    <row r="94">
      <c r="A94" s="83"/>
      <c r="B94" s="57"/>
      <c r="C94" s="57"/>
      <c r="D94" s="85"/>
      <c r="E94" s="57"/>
      <c r="F94" s="57"/>
      <c r="G94" s="57"/>
      <c r="H94" s="57"/>
      <c r="I94" s="57"/>
      <c r="J94" s="57"/>
      <c r="K94" s="57"/>
      <c r="L94" s="57"/>
      <c r="M94" s="85"/>
      <c r="N94" s="85"/>
      <c r="O94" s="85"/>
      <c r="P94" s="85"/>
      <c r="Q94" s="85"/>
      <c r="R94" s="85"/>
      <c r="S94" s="57"/>
      <c r="T94" s="87" t="str">
        <f>IF(COUNTIF($A94:$S94,"&lt;&gt;")=0,"",IF($F94="Equal among included roommates",IF(G94&lt;&gt;"Yes",0,IF(COUNTIF($H94:$L94,"Yes")=0,$D94-0,ROUND($D94/COUNTIF($G94:$L94,"Yes"),2))),IF($F94="Custom agreed shares",IF(G94="Yes",M94,0),"")))</f>
      </c>
      <c r="U94" s="87" t="str">
        <f>IF(COUNTIF($A94:$S94,"&lt;&gt;")=0,"",IF($F94="Equal among included roommates",IF(H94&lt;&gt;"Yes",0,IF(COUNTIF($I94:$L94,"Yes")=0,$D94-SUM($T94:T94),ROUND($D94/COUNTIF($G94:$L94,"Yes"),2))),IF($F94="Custom agreed shares",IF(H94="Yes",N94,0),"")))</f>
      </c>
      <c r="V94" s="87" t="str">
        <f>IF(COUNTIF($A94:$S94,"&lt;&gt;")=0,"",IF($F94="Equal among included roommates",IF(I94&lt;&gt;"Yes",0,IF(COUNTIF($J94:$L94,"Yes")=0,$D94-SUM($T94:U94),ROUND($D94/COUNTIF($G94:$L94,"Yes"),2))),IF($F94="Custom agreed shares",IF(I94="Yes",O94,0),"")))</f>
      </c>
      <c r="W94" s="87" t="str">
        <f>IF(COUNTIF($A94:$S94,"&lt;&gt;")=0,"",IF($F94="Equal among included roommates",IF(J94&lt;&gt;"Yes",0,IF(COUNTIF($K94:$L94,"Yes")=0,$D94-SUM($T94:V94),ROUND($D94/COUNTIF($G94:$L94,"Yes"),2))),IF($F94="Custom agreed shares",IF(J94="Yes",P94,0),"")))</f>
      </c>
      <c r="X94" s="87" t="str">
        <f>IF(COUNTIF($A94:$S94,"&lt;&gt;")=0,"",IF($F94="Equal among included roommates",IF(K94&lt;&gt;"Yes",0,IF(COUNTIF($L94:$L94,"Yes")=0,$D94-SUM($T94:W94),ROUND($D94/COUNTIF($G94:$L94,"Yes"),2))),IF($F94="Custom agreed shares",IF(K94="Yes",Q94,0),"")))</f>
      </c>
      <c r="Y94" s="87" t="str">
        <f>IF(COUNTIF($A94:$S94,"&lt;&gt;")=0,"",IF($F94="Equal among included roommates",IF(L94&lt;&gt;"Yes",0,IF(0=0,$D94-SUM($T94:X94),ROUND($D94/COUNTIF($G94:$L94,"Yes"),2))),IF($F94="Custom agreed shares",IF(L94="Yes",R94,0),"")))</f>
      </c>
      <c r="Z94" s="81" t="str">
        <f>IF(COUNTIF($A94:$S94,"&lt;&gt;")=0,"",IF(OR($D94="",$D94&lt;=0),"Enter an amount greater than 0.",IF($E94="","Choose who paid.",IF(COUNTIF($G94:$L94,"Yes")=0,"Choose at least one included roommate.",IF($F94="Equal among included roommates","Ready",IF($F94="Custom agreed shares",IF(OR(AND(G94="Yes",M94=""),AND(H94="Yes",N94=""),AND(I94="Yes",O94=""),AND(J94="Yes",P94=""),AND(K94="Yes",Q94=""),AND(L94="Yes",R94="")),"Enter custom shares that add up to the expense amount.",IF(ABS(SUM($M94:$R94))&lt;0.005,"Enter custom shares that add up to the expense amount.",IF(SUM($M94:$R94)&lt;$D94-0.005,"Custom shares are short by "&amp;ROUND($D94-SUM($M94:$R94),2)&amp;".",IF(SUM($M94:$R94)&gt;$D94+0.005,"Custom shares are over by "&amp;ROUND(SUM($M94:$R94)-$D94,2)&amp;".","Ready")))),"Enter custom shares that add up to the expense amount."))))))</f>
      </c>
    </row>
    <row r="95">
      <c r="A95" s="83"/>
      <c r="B95" s="57"/>
      <c r="C95" s="57"/>
      <c r="D95" s="85"/>
      <c r="E95" s="57"/>
      <c r="F95" s="57"/>
      <c r="G95" s="57"/>
      <c r="H95" s="57"/>
      <c r="I95" s="57"/>
      <c r="J95" s="57"/>
      <c r="K95" s="57"/>
      <c r="L95" s="57"/>
      <c r="M95" s="85"/>
      <c r="N95" s="85"/>
      <c r="O95" s="85"/>
      <c r="P95" s="85"/>
      <c r="Q95" s="85"/>
      <c r="R95" s="85"/>
      <c r="S95" s="57"/>
      <c r="T95" s="87" t="str">
        <f>IF(COUNTIF($A95:$S95,"&lt;&gt;")=0,"",IF($F95="Equal among included roommates",IF(G95&lt;&gt;"Yes",0,IF(COUNTIF($H95:$L95,"Yes")=0,$D95-0,ROUND($D95/COUNTIF($G95:$L95,"Yes"),2))),IF($F95="Custom agreed shares",IF(G95="Yes",M95,0),"")))</f>
      </c>
      <c r="U95" s="87" t="str">
        <f>IF(COUNTIF($A95:$S95,"&lt;&gt;")=0,"",IF($F95="Equal among included roommates",IF(H95&lt;&gt;"Yes",0,IF(COUNTIF($I95:$L95,"Yes")=0,$D95-SUM($T95:T95),ROUND($D95/COUNTIF($G95:$L95,"Yes"),2))),IF($F95="Custom agreed shares",IF(H95="Yes",N95,0),"")))</f>
      </c>
      <c r="V95" s="87" t="str">
        <f>IF(COUNTIF($A95:$S95,"&lt;&gt;")=0,"",IF($F95="Equal among included roommates",IF(I95&lt;&gt;"Yes",0,IF(COUNTIF($J95:$L95,"Yes")=0,$D95-SUM($T95:U95),ROUND($D95/COUNTIF($G95:$L95,"Yes"),2))),IF($F95="Custom agreed shares",IF(I95="Yes",O95,0),"")))</f>
      </c>
      <c r="W95" s="87" t="str">
        <f>IF(COUNTIF($A95:$S95,"&lt;&gt;")=0,"",IF($F95="Equal among included roommates",IF(J95&lt;&gt;"Yes",0,IF(COUNTIF($K95:$L95,"Yes")=0,$D95-SUM($T95:V95),ROUND($D95/COUNTIF($G95:$L95,"Yes"),2))),IF($F95="Custom agreed shares",IF(J95="Yes",P95,0),"")))</f>
      </c>
      <c r="X95" s="87" t="str">
        <f>IF(COUNTIF($A95:$S95,"&lt;&gt;")=0,"",IF($F95="Equal among included roommates",IF(K95&lt;&gt;"Yes",0,IF(COUNTIF($L95:$L95,"Yes")=0,$D95-SUM($T95:W95),ROUND($D95/COUNTIF($G95:$L95,"Yes"),2))),IF($F95="Custom agreed shares",IF(K95="Yes",Q95,0),"")))</f>
      </c>
      <c r="Y95" s="87" t="str">
        <f>IF(COUNTIF($A95:$S95,"&lt;&gt;")=0,"",IF($F95="Equal among included roommates",IF(L95&lt;&gt;"Yes",0,IF(0=0,$D95-SUM($T95:X95),ROUND($D95/COUNTIF($G95:$L95,"Yes"),2))),IF($F95="Custom agreed shares",IF(L95="Yes",R95,0),"")))</f>
      </c>
      <c r="Z95" s="81" t="str">
        <f>IF(COUNTIF($A95:$S95,"&lt;&gt;")=0,"",IF(OR($D95="",$D95&lt;=0),"Enter an amount greater than 0.",IF($E95="","Choose who paid.",IF(COUNTIF($G95:$L95,"Yes")=0,"Choose at least one included roommate.",IF($F95="Equal among included roommates","Ready",IF($F95="Custom agreed shares",IF(OR(AND(G95="Yes",M95=""),AND(H95="Yes",N95=""),AND(I95="Yes",O95=""),AND(J95="Yes",P95=""),AND(K95="Yes",Q95=""),AND(L95="Yes",R95="")),"Enter custom shares that add up to the expense amount.",IF(ABS(SUM($M95:$R95))&lt;0.005,"Enter custom shares that add up to the expense amount.",IF(SUM($M95:$R95)&lt;$D95-0.005,"Custom shares are short by "&amp;ROUND($D95-SUM($M95:$R95),2)&amp;".",IF(SUM($M95:$R95)&gt;$D95+0.005,"Custom shares are over by "&amp;ROUND(SUM($M95:$R95)-$D95,2)&amp;".","Ready")))),"Enter custom shares that add up to the expense amount."))))))</f>
      </c>
    </row>
    <row r="96">
      <c r="A96" s="83"/>
      <c r="B96" s="57"/>
      <c r="C96" s="57"/>
      <c r="D96" s="85"/>
      <c r="E96" s="57"/>
      <c r="F96" s="57"/>
      <c r="G96" s="57"/>
      <c r="H96" s="57"/>
      <c r="I96" s="57"/>
      <c r="J96" s="57"/>
      <c r="K96" s="57"/>
      <c r="L96" s="57"/>
      <c r="M96" s="85"/>
      <c r="N96" s="85"/>
      <c r="O96" s="85"/>
      <c r="P96" s="85"/>
      <c r="Q96" s="85"/>
      <c r="R96" s="85"/>
      <c r="S96" s="57"/>
      <c r="T96" s="87" t="str">
        <f>IF(COUNTIF($A96:$S96,"&lt;&gt;")=0,"",IF($F96="Equal among included roommates",IF(G96&lt;&gt;"Yes",0,IF(COUNTIF($H96:$L96,"Yes")=0,$D96-0,ROUND($D96/COUNTIF($G96:$L96,"Yes"),2))),IF($F96="Custom agreed shares",IF(G96="Yes",M96,0),"")))</f>
      </c>
      <c r="U96" s="87" t="str">
        <f>IF(COUNTIF($A96:$S96,"&lt;&gt;")=0,"",IF($F96="Equal among included roommates",IF(H96&lt;&gt;"Yes",0,IF(COUNTIF($I96:$L96,"Yes")=0,$D96-SUM($T96:T96),ROUND($D96/COUNTIF($G96:$L96,"Yes"),2))),IF($F96="Custom agreed shares",IF(H96="Yes",N96,0),"")))</f>
      </c>
      <c r="V96" s="87" t="str">
        <f>IF(COUNTIF($A96:$S96,"&lt;&gt;")=0,"",IF($F96="Equal among included roommates",IF(I96&lt;&gt;"Yes",0,IF(COUNTIF($J96:$L96,"Yes")=0,$D96-SUM($T96:U96),ROUND($D96/COUNTIF($G96:$L96,"Yes"),2))),IF($F96="Custom agreed shares",IF(I96="Yes",O96,0),"")))</f>
      </c>
      <c r="W96" s="87" t="str">
        <f>IF(COUNTIF($A96:$S96,"&lt;&gt;")=0,"",IF($F96="Equal among included roommates",IF(J96&lt;&gt;"Yes",0,IF(COUNTIF($K96:$L96,"Yes")=0,$D96-SUM($T96:V96),ROUND($D96/COUNTIF($G96:$L96,"Yes"),2))),IF($F96="Custom agreed shares",IF(J96="Yes",P96,0),"")))</f>
      </c>
      <c r="X96" s="87" t="str">
        <f>IF(COUNTIF($A96:$S96,"&lt;&gt;")=0,"",IF($F96="Equal among included roommates",IF(K96&lt;&gt;"Yes",0,IF(COUNTIF($L96:$L96,"Yes")=0,$D96-SUM($T96:W96),ROUND($D96/COUNTIF($G96:$L96,"Yes"),2))),IF($F96="Custom agreed shares",IF(K96="Yes",Q96,0),"")))</f>
      </c>
      <c r="Y96" s="87" t="str">
        <f>IF(COUNTIF($A96:$S96,"&lt;&gt;")=0,"",IF($F96="Equal among included roommates",IF(L96&lt;&gt;"Yes",0,IF(0=0,$D96-SUM($T96:X96),ROUND($D96/COUNTIF($G96:$L96,"Yes"),2))),IF($F96="Custom agreed shares",IF(L96="Yes",R96,0),"")))</f>
      </c>
      <c r="Z96" s="81" t="str">
        <f>IF(COUNTIF($A96:$S96,"&lt;&gt;")=0,"",IF(OR($D96="",$D96&lt;=0),"Enter an amount greater than 0.",IF($E96="","Choose who paid.",IF(COUNTIF($G96:$L96,"Yes")=0,"Choose at least one included roommate.",IF($F96="Equal among included roommates","Ready",IF($F96="Custom agreed shares",IF(OR(AND(G96="Yes",M96=""),AND(H96="Yes",N96=""),AND(I96="Yes",O96=""),AND(J96="Yes",P96=""),AND(K96="Yes",Q96=""),AND(L96="Yes",R96="")),"Enter custom shares that add up to the expense amount.",IF(ABS(SUM($M96:$R96))&lt;0.005,"Enter custom shares that add up to the expense amount.",IF(SUM($M96:$R96)&lt;$D96-0.005,"Custom shares are short by "&amp;ROUND($D96-SUM($M96:$R96),2)&amp;".",IF(SUM($M96:$R96)&gt;$D96+0.005,"Custom shares are over by "&amp;ROUND(SUM($M96:$R96)-$D96,2)&amp;".","Ready")))),"Enter custom shares that add up to the expense amount."))))))</f>
      </c>
    </row>
    <row r="97">
      <c r="A97" s="83"/>
      <c r="B97" s="57"/>
      <c r="C97" s="57"/>
      <c r="D97" s="85"/>
      <c r="E97" s="57"/>
      <c r="F97" s="57"/>
      <c r="G97" s="57"/>
      <c r="H97" s="57"/>
      <c r="I97" s="57"/>
      <c r="J97" s="57"/>
      <c r="K97" s="57"/>
      <c r="L97" s="57"/>
      <c r="M97" s="85"/>
      <c r="N97" s="85"/>
      <c r="O97" s="85"/>
      <c r="P97" s="85"/>
      <c r="Q97" s="85"/>
      <c r="R97" s="85"/>
      <c r="S97" s="57"/>
      <c r="T97" s="87" t="str">
        <f>IF(COUNTIF($A97:$S97,"&lt;&gt;")=0,"",IF($F97="Equal among included roommates",IF(G97&lt;&gt;"Yes",0,IF(COUNTIF($H97:$L97,"Yes")=0,$D97-0,ROUND($D97/COUNTIF($G97:$L97,"Yes"),2))),IF($F97="Custom agreed shares",IF(G97="Yes",M97,0),"")))</f>
      </c>
      <c r="U97" s="87" t="str">
        <f>IF(COUNTIF($A97:$S97,"&lt;&gt;")=0,"",IF($F97="Equal among included roommates",IF(H97&lt;&gt;"Yes",0,IF(COUNTIF($I97:$L97,"Yes")=0,$D97-SUM($T97:T97),ROUND($D97/COUNTIF($G97:$L97,"Yes"),2))),IF($F97="Custom agreed shares",IF(H97="Yes",N97,0),"")))</f>
      </c>
      <c r="V97" s="87" t="str">
        <f>IF(COUNTIF($A97:$S97,"&lt;&gt;")=0,"",IF($F97="Equal among included roommates",IF(I97&lt;&gt;"Yes",0,IF(COUNTIF($J97:$L97,"Yes")=0,$D97-SUM($T97:U97),ROUND($D97/COUNTIF($G97:$L97,"Yes"),2))),IF($F97="Custom agreed shares",IF(I97="Yes",O97,0),"")))</f>
      </c>
      <c r="W97" s="87" t="str">
        <f>IF(COUNTIF($A97:$S97,"&lt;&gt;")=0,"",IF($F97="Equal among included roommates",IF(J97&lt;&gt;"Yes",0,IF(COUNTIF($K97:$L97,"Yes")=0,$D97-SUM($T97:V97),ROUND($D97/COUNTIF($G97:$L97,"Yes"),2))),IF($F97="Custom agreed shares",IF(J97="Yes",P97,0),"")))</f>
      </c>
      <c r="X97" s="87" t="str">
        <f>IF(COUNTIF($A97:$S97,"&lt;&gt;")=0,"",IF($F97="Equal among included roommates",IF(K97&lt;&gt;"Yes",0,IF(COUNTIF($L97:$L97,"Yes")=0,$D97-SUM($T97:W97),ROUND($D97/COUNTIF($G97:$L97,"Yes"),2))),IF($F97="Custom agreed shares",IF(K97="Yes",Q97,0),"")))</f>
      </c>
      <c r="Y97" s="87" t="str">
        <f>IF(COUNTIF($A97:$S97,"&lt;&gt;")=0,"",IF($F97="Equal among included roommates",IF(L97&lt;&gt;"Yes",0,IF(0=0,$D97-SUM($T97:X97),ROUND($D97/COUNTIF($G97:$L97,"Yes"),2))),IF($F97="Custom agreed shares",IF(L97="Yes",R97,0),"")))</f>
      </c>
      <c r="Z97" s="81" t="str">
        <f>IF(COUNTIF($A97:$S97,"&lt;&gt;")=0,"",IF(OR($D97="",$D97&lt;=0),"Enter an amount greater than 0.",IF($E97="","Choose who paid.",IF(COUNTIF($G97:$L97,"Yes")=0,"Choose at least one included roommate.",IF($F97="Equal among included roommates","Ready",IF($F97="Custom agreed shares",IF(OR(AND(G97="Yes",M97=""),AND(H97="Yes",N97=""),AND(I97="Yes",O97=""),AND(J97="Yes",P97=""),AND(K97="Yes",Q97=""),AND(L97="Yes",R97="")),"Enter custom shares that add up to the expense amount.",IF(ABS(SUM($M97:$R97))&lt;0.005,"Enter custom shares that add up to the expense amount.",IF(SUM($M97:$R97)&lt;$D97-0.005,"Custom shares are short by "&amp;ROUND($D97-SUM($M97:$R97),2)&amp;".",IF(SUM($M97:$R97)&gt;$D97+0.005,"Custom shares are over by "&amp;ROUND(SUM($M97:$R97)-$D97,2)&amp;".","Ready")))),"Enter custom shares that add up to the expense amount."))))))</f>
      </c>
    </row>
    <row r="98">
      <c r="A98" s="83"/>
      <c r="B98" s="57"/>
      <c r="C98" s="57"/>
      <c r="D98" s="85"/>
      <c r="E98" s="57"/>
      <c r="F98" s="57"/>
      <c r="G98" s="57"/>
      <c r="H98" s="57"/>
      <c r="I98" s="57"/>
      <c r="J98" s="57"/>
      <c r="K98" s="57"/>
      <c r="L98" s="57"/>
      <c r="M98" s="85"/>
      <c r="N98" s="85"/>
      <c r="O98" s="85"/>
      <c r="P98" s="85"/>
      <c r="Q98" s="85"/>
      <c r="R98" s="85"/>
      <c r="S98" s="57"/>
      <c r="T98" s="87" t="str">
        <f>IF(COUNTIF($A98:$S98,"&lt;&gt;")=0,"",IF($F98="Equal among included roommates",IF(G98&lt;&gt;"Yes",0,IF(COUNTIF($H98:$L98,"Yes")=0,$D98-0,ROUND($D98/COUNTIF($G98:$L98,"Yes"),2))),IF($F98="Custom agreed shares",IF(G98="Yes",M98,0),"")))</f>
      </c>
      <c r="U98" s="87" t="str">
        <f>IF(COUNTIF($A98:$S98,"&lt;&gt;")=0,"",IF($F98="Equal among included roommates",IF(H98&lt;&gt;"Yes",0,IF(COUNTIF($I98:$L98,"Yes")=0,$D98-SUM($T98:T98),ROUND($D98/COUNTIF($G98:$L98,"Yes"),2))),IF($F98="Custom agreed shares",IF(H98="Yes",N98,0),"")))</f>
      </c>
      <c r="V98" s="87" t="str">
        <f>IF(COUNTIF($A98:$S98,"&lt;&gt;")=0,"",IF($F98="Equal among included roommates",IF(I98&lt;&gt;"Yes",0,IF(COUNTIF($J98:$L98,"Yes")=0,$D98-SUM($T98:U98),ROUND($D98/COUNTIF($G98:$L98,"Yes"),2))),IF($F98="Custom agreed shares",IF(I98="Yes",O98,0),"")))</f>
      </c>
      <c r="W98" s="87" t="str">
        <f>IF(COUNTIF($A98:$S98,"&lt;&gt;")=0,"",IF($F98="Equal among included roommates",IF(J98&lt;&gt;"Yes",0,IF(COUNTIF($K98:$L98,"Yes")=0,$D98-SUM($T98:V98),ROUND($D98/COUNTIF($G98:$L98,"Yes"),2))),IF($F98="Custom agreed shares",IF(J98="Yes",P98,0),"")))</f>
      </c>
      <c r="X98" s="87" t="str">
        <f>IF(COUNTIF($A98:$S98,"&lt;&gt;")=0,"",IF($F98="Equal among included roommates",IF(K98&lt;&gt;"Yes",0,IF(COUNTIF($L98:$L98,"Yes")=0,$D98-SUM($T98:W98),ROUND($D98/COUNTIF($G98:$L98,"Yes"),2))),IF($F98="Custom agreed shares",IF(K98="Yes",Q98,0),"")))</f>
      </c>
      <c r="Y98" s="87" t="str">
        <f>IF(COUNTIF($A98:$S98,"&lt;&gt;")=0,"",IF($F98="Equal among included roommates",IF(L98&lt;&gt;"Yes",0,IF(0=0,$D98-SUM($T98:X98),ROUND($D98/COUNTIF($G98:$L98,"Yes"),2))),IF($F98="Custom agreed shares",IF(L98="Yes",R98,0),"")))</f>
      </c>
      <c r="Z98" s="81" t="str">
        <f>IF(COUNTIF($A98:$S98,"&lt;&gt;")=0,"",IF(OR($D98="",$D98&lt;=0),"Enter an amount greater than 0.",IF($E98="","Choose who paid.",IF(COUNTIF($G98:$L98,"Yes")=0,"Choose at least one included roommate.",IF($F98="Equal among included roommates","Ready",IF($F98="Custom agreed shares",IF(OR(AND(G98="Yes",M98=""),AND(H98="Yes",N98=""),AND(I98="Yes",O98=""),AND(J98="Yes",P98=""),AND(K98="Yes",Q98=""),AND(L98="Yes",R98="")),"Enter custom shares that add up to the expense amount.",IF(ABS(SUM($M98:$R98))&lt;0.005,"Enter custom shares that add up to the expense amount.",IF(SUM($M98:$R98)&lt;$D98-0.005,"Custom shares are short by "&amp;ROUND($D98-SUM($M98:$R98),2)&amp;".",IF(SUM($M98:$R98)&gt;$D98+0.005,"Custom shares are over by "&amp;ROUND(SUM($M98:$R98)-$D98,2)&amp;".","Ready")))),"Enter custom shares that add up to the expense amount."))))))</f>
      </c>
    </row>
    <row r="99">
      <c r="A99" s="83"/>
      <c r="B99" s="57"/>
      <c r="C99" s="57"/>
      <c r="D99" s="85"/>
      <c r="E99" s="57"/>
      <c r="F99" s="57"/>
      <c r="G99" s="57"/>
      <c r="H99" s="57"/>
      <c r="I99" s="57"/>
      <c r="J99" s="57"/>
      <c r="K99" s="57"/>
      <c r="L99" s="57"/>
      <c r="M99" s="85"/>
      <c r="N99" s="85"/>
      <c r="O99" s="85"/>
      <c r="P99" s="85"/>
      <c r="Q99" s="85"/>
      <c r="R99" s="85"/>
      <c r="S99" s="57"/>
      <c r="T99" s="87" t="str">
        <f>IF(COUNTIF($A99:$S99,"&lt;&gt;")=0,"",IF($F99="Equal among included roommates",IF(G99&lt;&gt;"Yes",0,IF(COUNTIF($H99:$L99,"Yes")=0,$D99-0,ROUND($D99/COUNTIF($G99:$L99,"Yes"),2))),IF($F99="Custom agreed shares",IF(G99="Yes",M99,0),"")))</f>
      </c>
      <c r="U99" s="87" t="str">
        <f>IF(COUNTIF($A99:$S99,"&lt;&gt;")=0,"",IF($F99="Equal among included roommates",IF(H99&lt;&gt;"Yes",0,IF(COUNTIF($I99:$L99,"Yes")=0,$D99-SUM($T99:T99),ROUND($D99/COUNTIF($G99:$L99,"Yes"),2))),IF($F99="Custom agreed shares",IF(H99="Yes",N99,0),"")))</f>
      </c>
      <c r="V99" s="87" t="str">
        <f>IF(COUNTIF($A99:$S99,"&lt;&gt;")=0,"",IF($F99="Equal among included roommates",IF(I99&lt;&gt;"Yes",0,IF(COUNTIF($J99:$L99,"Yes")=0,$D99-SUM($T99:U99),ROUND($D99/COUNTIF($G99:$L99,"Yes"),2))),IF($F99="Custom agreed shares",IF(I99="Yes",O99,0),"")))</f>
      </c>
      <c r="W99" s="87" t="str">
        <f>IF(COUNTIF($A99:$S99,"&lt;&gt;")=0,"",IF($F99="Equal among included roommates",IF(J99&lt;&gt;"Yes",0,IF(COUNTIF($K99:$L99,"Yes")=0,$D99-SUM($T99:V99),ROUND($D99/COUNTIF($G99:$L99,"Yes"),2))),IF($F99="Custom agreed shares",IF(J99="Yes",P99,0),"")))</f>
      </c>
      <c r="X99" s="87" t="str">
        <f>IF(COUNTIF($A99:$S99,"&lt;&gt;")=0,"",IF($F99="Equal among included roommates",IF(K99&lt;&gt;"Yes",0,IF(COUNTIF($L99:$L99,"Yes")=0,$D99-SUM($T99:W99),ROUND($D99/COUNTIF($G99:$L99,"Yes"),2))),IF($F99="Custom agreed shares",IF(K99="Yes",Q99,0),"")))</f>
      </c>
      <c r="Y99" s="87" t="str">
        <f>IF(COUNTIF($A99:$S99,"&lt;&gt;")=0,"",IF($F99="Equal among included roommates",IF(L99&lt;&gt;"Yes",0,IF(0=0,$D99-SUM($T99:X99),ROUND($D99/COUNTIF($G99:$L99,"Yes"),2))),IF($F99="Custom agreed shares",IF(L99="Yes",R99,0),"")))</f>
      </c>
      <c r="Z99" s="81" t="str">
        <f>IF(COUNTIF($A99:$S99,"&lt;&gt;")=0,"",IF(OR($D99="",$D99&lt;=0),"Enter an amount greater than 0.",IF($E99="","Choose who paid.",IF(COUNTIF($G99:$L99,"Yes")=0,"Choose at least one included roommate.",IF($F99="Equal among included roommates","Ready",IF($F99="Custom agreed shares",IF(OR(AND(G99="Yes",M99=""),AND(H99="Yes",N99=""),AND(I99="Yes",O99=""),AND(J99="Yes",P99=""),AND(K99="Yes",Q99=""),AND(L99="Yes",R99="")),"Enter custom shares that add up to the expense amount.",IF(ABS(SUM($M99:$R99))&lt;0.005,"Enter custom shares that add up to the expense amount.",IF(SUM($M99:$R99)&lt;$D99-0.005,"Custom shares are short by "&amp;ROUND($D99-SUM($M99:$R99),2)&amp;".",IF(SUM($M99:$R99)&gt;$D99+0.005,"Custom shares are over by "&amp;ROUND(SUM($M99:$R99)-$D99,2)&amp;".","Ready")))),"Enter custom shares that add up to the expense amount."))))))</f>
      </c>
    </row>
    <row r="100">
      <c r="A100" s="83"/>
      <c r="B100" s="57"/>
      <c r="C100" s="57"/>
      <c r="D100" s="85"/>
      <c r="E100" s="57"/>
      <c r="F100" s="57"/>
      <c r="G100" s="57"/>
      <c r="H100" s="57"/>
      <c r="I100" s="57"/>
      <c r="J100" s="57"/>
      <c r="K100" s="57"/>
      <c r="L100" s="57"/>
      <c r="M100" s="85"/>
      <c r="N100" s="85"/>
      <c r="O100" s="85"/>
      <c r="P100" s="85"/>
      <c r="Q100" s="85"/>
      <c r="R100" s="85"/>
      <c r="S100" s="57"/>
      <c r="T100" s="87" t="str">
        <f>IF(COUNTIF($A100:$S100,"&lt;&gt;")=0,"",IF($F100="Equal among included roommates",IF(G100&lt;&gt;"Yes",0,IF(COUNTIF($H100:$L100,"Yes")=0,$D100-0,ROUND($D100/COUNTIF($G100:$L100,"Yes"),2))),IF($F100="Custom agreed shares",IF(G100="Yes",M100,0),"")))</f>
      </c>
      <c r="U100" s="87" t="str">
        <f>IF(COUNTIF($A100:$S100,"&lt;&gt;")=0,"",IF($F100="Equal among included roommates",IF(H100&lt;&gt;"Yes",0,IF(COUNTIF($I100:$L100,"Yes")=0,$D100-SUM($T100:T100),ROUND($D100/COUNTIF($G100:$L100,"Yes"),2))),IF($F100="Custom agreed shares",IF(H100="Yes",N100,0),"")))</f>
      </c>
      <c r="V100" s="87" t="str">
        <f>IF(COUNTIF($A100:$S100,"&lt;&gt;")=0,"",IF($F100="Equal among included roommates",IF(I100&lt;&gt;"Yes",0,IF(COUNTIF($J100:$L100,"Yes")=0,$D100-SUM($T100:U100),ROUND($D100/COUNTIF($G100:$L100,"Yes"),2))),IF($F100="Custom agreed shares",IF(I100="Yes",O100,0),"")))</f>
      </c>
      <c r="W100" s="87" t="str">
        <f>IF(COUNTIF($A100:$S100,"&lt;&gt;")=0,"",IF($F100="Equal among included roommates",IF(J100&lt;&gt;"Yes",0,IF(COUNTIF($K100:$L100,"Yes")=0,$D100-SUM($T100:V100),ROUND($D100/COUNTIF($G100:$L100,"Yes"),2))),IF($F100="Custom agreed shares",IF(J100="Yes",P100,0),"")))</f>
      </c>
      <c r="X100" s="87" t="str">
        <f>IF(COUNTIF($A100:$S100,"&lt;&gt;")=0,"",IF($F100="Equal among included roommates",IF(K100&lt;&gt;"Yes",0,IF(COUNTIF($L100:$L100,"Yes")=0,$D100-SUM($T100:W100),ROUND($D100/COUNTIF($G100:$L100,"Yes"),2))),IF($F100="Custom agreed shares",IF(K100="Yes",Q100,0),"")))</f>
      </c>
      <c r="Y100" s="87" t="str">
        <f>IF(COUNTIF($A100:$S100,"&lt;&gt;")=0,"",IF($F100="Equal among included roommates",IF(L100&lt;&gt;"Yes",0,IF(0=0,$D100-SUM($T100:X100),ROUND($D100/COUNTIF($G100:$L100,"Yes"),2))),IF($F100="Custom agreed shares",IF(L100="Yes",R100,0),"")))</f>
      </c>
      <c r="Z100" s="81" t="str">
        <f>IF(COUNTIF($A100:$S100,"&lt;&gt;")=0,"",IF(OR($D100="",$D100&lt;=0),"Enter an amount greater than 0.",IF($E100="","Choose who paid.",IF(COUNTIF($G100:$L100,"Yes")=0,"Choose at least one included roommate.",IF($F100="Equal among included roommates","Ready",IF($F100="Custom agreed shares",IF(OR(AND(G100="Yes",M100=""),AND(H100="Yes",N100=""),AND(I100="Yes",O100=""),AND(J100="Yes",P100=""),AND(K100="Yes",Q100=""),AND(L100="Yes",R100="")),"Enter custom shares that add up to the expense amount.",IF(ABS(SUM($M100:$R100))&lt;0.005,"Enter custom shares that add up to the expense amount.",IF(SUM($M100:$R100)&lt;$D100-0.005,"Custom shares are short by "&amp;ROUND($D100-SUM($M100:$R100),2)&amp;".",IF(SUM($M100:$R100)&gt;$D100+0.005,"Custom shares are over by "&amp;ROUND(SUM($M100:$R100)-$D100,2)&amp;".","Ready")))),"Enter custom shares that add up to the expense amount."))))))</f>
      </c>
    </row>
    <row r="101">
      <c r="A101" s="83"/>
      <c r="B101" s="57"/>
      <c r="C101" s="57"/>
      <c r="D101" s="85"/>
      <c r="E101" s="57"/>
      <c r="F101" s="57"/>
      <c r="G101" s="57"/>
      <c r="H101" s="57"/>
      <c r="I101" s="57"/>
      <c r="J101" s="57"/>
      <c r="K101" s="57"/>
      <c r="L101" s="57"/>
      <c r="M101" s="85"/>
      <c r="N101" s="85"/>
      <c r="O101" s="85"/>
      <c r="P101" s="85"/>
      <c r="Q101" s="85"/>
      <c r="R101" s="85"/>
      <c r="S101" s="57"/>
      <c r="T101" s="87" t="str">
        <f>IF(COUNTIF($A101:$S101,"&lt;&gt;")=0,"",IF($F101="Equal among included roommates",IF(G101&lt;&gt;"Yes",0,IF(COUNTIF($H101:$L101,"Yes")=0,$D101-0,ROUND($D101/COUNTIF($G101:$L101,"Yes"),2))),IF($F101="Custom agreed shares",IF(G101="Yes",M101,0),"")))</f>
      </c>
      <c r="U101" s="87" t="str">
        <f>IF(COUNTIF($A101:$S101,"&lt;&gt;")=0,"",IF($F101="Equal among included roommates",IF(H101&lt;&gt;"Yes",0,IF(COUNTIF($I101:$L101,"Yes")=0,$D101-SUM($T101:T101),ROUND($D101/COUNTIF($G101:$L101,"Yes"),2))),IF($F101="Custom agreed shares",IF(H101="Yes",N101,0),"")))</f>
      </c>
      <c r="V101" s="87" t="str">
        <f>IF(COUNTIF($A101:$S101,"&lt;&gt;")=0,"",IF($F101="Equal among included roommates",IF(I101&lt;&gt;"Yes",0,IF(COUNTIF($J101:$L101,"Yes")=0,$D101-SUM($T101:U101),ROUND($D101/COUNTIF($G101:$L101,"Yes"),2))),IF($F101="Custom agreed shares",IF(I101="Yes",O101,0),"")))</f>
      </c>
      <c r="W101" s="87" t="str">
        <f>IF(COUNTIF($A101:$S101,"&lt;&gt;")=0,"",IF($F101="Equal among included roommates",IF(J101&lt;&gt;"Yes",0,IF(COUNTIF($K101:$L101,"Yes")=0,$D101-SUM($T101:V101),ROUND($D101/COUNTIF($G101:$L101,"Yes"),2))),IF($F101="Custom agreed shares",IF(J101="Yes",P101,0),"")))</f>
      </c>
      <c r="X101" s="87" t="str">
        <f>IF(COUNTIF($A101:$S101,"&lt;&gt;")=0,"",IF($F101="Equal among included roommates",IF(K101&lt;&gt;"Yes",0,IF(COUNTIF($L101:$L101,"Yes")=0,$D101-SUM($T101:W101),ROUND($D101/COUNTIF($G101:$L101,"Yes"),2))),IF($F101="Custom agreed shares",IF(K101="Yes",Q101,0),"")))</f>
      </c>
      <c r="Y101" s="87" t="str">
        <f>IF(COUNTIF($A101:$S101,"&lt;&gt;")=0,"",IF($F101="Equal among included roommates",IF(L101&lt;&gt;"Yes",0,IF(0=0,$D101-SUM($T101:X101),ROUND($D101/COUNTIF($G101:$L101,"Yes"),2))),IF($F101="Custom agreed shares",IF(L101="Yes",R101,0),"")))</f>
      </c>
      <c r="Z101" s="81" t="str">
        <f>IF(COUNTIF($A101:$S101,"&lt;&gt;")=0,"",IF(OR($D101="",$D101&lt;=0),"Enter an amount greater than 0.",IF($E101="","Choose who paid.",IF(COUNTIF($G101:$L101,"Yes")=0,"Choose at least one included roommate.",IF($F101="Equal among included roommates","Ready",IF($F101="Custom agreed shares",IF(OR(AND(G101="Yes",M101=""),AND(H101="Yes",N101=""),AND(I101="Yes",O101=""),AND(J101="Yes",P101=""),AND(K101="Yes",Q101=""),AND(L101="Yes",R101="")),"Enter custom shares that add up to the expense amount.",IF(ABS(SUM($M101:$R101))&lt;0.005,"Enter custom shares that add up to the expense amount.",IF(SUM($M101:$R101)&lt;$D101-0.005,"Custom shares are short by "&amp;ROUND($D101-SUM($M101:$R101),2)&amp;".",IF(SUM($M101:$R101)&gt;$D101+0.005,"Custom shares are over by "&amp;ROUND(SUM($M101:$R101)-$D101,2)&amp;".","Ready")))),"Enter custom shares that add up to the expense amount."))))))</f>
      </c>
    </row>
    <row r="102">
      <c r="A102" s="83"/>
      <c r="B102" s="57"/>
      <c r="C102" s="57"/>
      <c r="D102" s="85"/>
      <c r="E102" s="57"/>
      <c r="F102" s="57"/>
      <c r="G102" s="57"/>
      <c r="H102" s="57"/>
      <c r="I102" s="57"/>
      <c r="J102" s="57"/>
      <c r="K102" s="57"/>
      <c r="L102" s="57"/>
      <c r="M102" s="85"/>
      <c r="N102" s="85"/>
      <c r="O102" s="85"/>
      <c r="P102" s="85"/>
      <c r="Q102" s="85"/>
      <c r="R102" s="85"/>
      <c r="S102" s="57"/>
      <c r="T102" s="87" t="str">
        <f>IF(COUNTIF($A102:$S102,"&lt;&gt;")=0,"",IF($F102="Equal among included roommates",IF(G102&lt;&gt;"Yes",0,IF(COUNTIF($H102:$L102,"Yes")=0,$D102-0,ROUND($D102/COUNTIF($G102:$L102,"Yes"),2))),IF($F102="Custom agreed shares",IF(G102="Yes",M102,0),"")))</f>
      </c>
      <c r="U102" s="87" t="str">
        <f>IF(COUNTIF($A102:$S102,"&lt;&gt;")=0,"",IF($F102="Equal among included roommates",IF(H102&lt;&gt;"Yes",0,IF(COUNTIF($I102:$L102,"Yes")=0,$D102-SUM($T102:T102),ROUND($D102/COUNTIF($G102:$L102,"Yes"),2))),IF($F102="Custom agreed shares",IF(H102="Yes",N102,0),"")))</f>
      </c>
      <c r="V102" s="87" t="str">
        <f>IF(COUNTIF($A102:$S102,"&lt;&gt;")=0,"",IF($F102="Equal among included roommates",IF(I102&lt;&gt;"Yes",0,IF(COUNTIF($J102:$L102,"Yes")=0,$D102-SUM($T102:U102),ROUND($D102/COUNTIF($G102:$L102,"Yes"),2))),IF($F102="Custom agreed shares",IF(I102="Yes",O102,0),"")))</f>
      </c>
      <c r="W102" s="87" t="str">
        <f>IF(COUNTIF($A102:$S102,"&lt;&gt;")=0,"",IF($F102="Equal among included roommates",IF(J102&lt;&gt;"Yes",0,IF(COUNTIF($K102:$L102,"Yes")=0,$D102-SUM($T102:V102),ROUND($D102/COUNTIF($G102:$L102,"Yes"),2))),IF($F102="Custom agreed shares",IF(J102="Yes",P102,0),"")))</f>
      </c>
      <c r="X102" s="87" t="str">
        <f>IF(COUNTIF($A102:$S102,"&lt;&gt;")=0,"",IF($F102="Equal among included roommates",IF(K102&lt;&gt;"Yes",0,IF(COUNTIF($L102:$L102,"Yes")=0,$D102-SUM($T102:W102),ROUND($D102/COUNTIF($G102:$L102,"Yes"),2))),IF($F102="Custom agreed shares",IF(K102="Yes",Q102,0),"")))</f>
      </c>
      <c r="Y102" s="87" t="str">
        <f>IF(COUNTIF($A102:$S102,"&lt;&gt;")=0,"",IF($F102="Equal among included roommates",IF(L102&lt;&gt;"Yes",0,IF(0=0,$D102-SUM($T102:X102),ROUND($D102/COUNTIF($G102:$L102,"Yes"),2))),IF($F102="Custom agreed shares",IF(L102="Yes",R102,0),"")))</f>
      </c>
      <c r="Z102" s="81" t="str">
        <f>IF(COUNTIF($A102:$S102,"&lt;&gt;")=0,"",IF(OR($D102="",$D102&lt;=0),"Enter an amount greater than 0.",IF($E102="","Choose who paid.",IF(COUNTIF($G102:$L102,"Yes")=0,"Choose at least one included roommate.",IF($F102="Equal among included roommates","Ready",IF($F102="Custom agreed shares",IF(OR(AND(G102="Yes",M102=""),AND(H102="Yes",N102=""),AND(I102="Yes",O102=""),AND(J102="Yes",P102=""),AND(K102="Yes",Q102=""),AND(L102="Yes",R102="")),"Enter custom shares that add up to the expense amount.",IF(ABS(SUM($M102:$R102))&lt;0.005,"Enter custom shares that add up to the expense amount.",IF(SUM($M102:$R102)&lt;$D102-0.005,"Custom shares are short by "&amp;ROUND($D102-SUM($M102:$R102),2)&amp;".",IF(SUM($M102:$R102)&gt;$D102+0.005,"Custom shares are over by "&amp;ROUND(SUM($M102:$R102)-$D102,2)&amp;".","Ready")))),"Enter custom shares that add up to the expense amount."))))))</f>
      </c>
    </row>
    <row r="103">
      <c r="A103" s="83"/>
      <c r="B103" s="57"/>
      <c r="C103" s="57"/>
      <c r="D103" s="85"/>
      <c r="E103" s="57"/>
      <c r="F103" s="57"/>
      <c r="G103" s="57"/>
      <c r="H103" s="57"/>
      <c r="I103" s="57"/>
      <c r="J103" s="57"/>
      <c r="K103" s="57"/>
      <c r="L103" s="57"/>
      <c r="M103" s="85"/>
      <c r="N103" s="85"/>
      <c r="O103" s="85"/>
      <c r="P103" s="85"/>
      <c r="Q103" s="85"/>
      <c r="R103" s="85"/>
      <c r="S103" s="57"/>
      <c r="T103" s="87" t="str">
        <f>IF(COUNTIF($A103:$S103,"&lt;&gt;")=0,"",IF($F103="Equal among included roommates",IF(G103&lt;&gt;"Yes",0,IF(COUNTIF($H103:$L103,"Yes")=0,$D103-0,ROUND($D103/COUNTIF($G103:$L103,"Yes"),2))),IF($F103="Custom agreed shares",IF(G103="Yes",M103,0),"")))</f>
      </c>
      <c r="U103" s="87" t="str">
        <f>IF(COUNTIF($A103:$S103,"&lt;&gt;")=0,"",IF($F103="Equal among included roommates",IF(H103&lt;&gt;"Yes",0,IF(COUNTIF($I103:$L103,"Yes")=0,$D103-SUM($T103:T103),ROUND($D103/COUNTIF($G103:$L103,"Yes"),2))),IF($F103="Custom agreed shares",IF(H103="Yes",N103,0),"")))</f>
      </c>
      <c r="V103" s="87" t="str">
        <f>IF(COUNTIF($A103:$S103,"&lt;&gt;")=0,"",IF($F103="Equal among included roommates",IF(I103&lt;&gt;"Yes",0,IF(COUNTIF($J103:$L103,"Yes")=0,$D103-SUM($T103:U103),ROUND($D103/COUNTIF($G103:$L103,"Yes"),2))),IF($F103="Custom agreed shares",IF(I103="Yes",O103,0),"")))</f>
      </c>
      <c r="W103" s="87" t="str">
        <f>IF(COUNTIF($A103:$S103,"&lt;&gt;")=0,"",IF($F103="Equal among included roommates",IF(J103&lt;&gt;"Yes",0,IF(COUNTIF($K103:$L103,"Yes")=0,$D103-SUM($T103:V103),ROUND($D103/COUNTIF($G103:$L103,"Yes"),2))),IF($F103="Custom agreed shares",IF(J103="Yes",P103,0),"")))</f>
      </c>
      <c r="X103" s="87" t="str">
        <f>IF(COUNTIF($A103:$S103,"&lt;&gt;")=0,"",IF($F103="Equal among included roommates",IF(K103&lt;&gt;"Yes",0,IF(COUNTIF($L103:$L103,"Yes")=0,$D103-SUM($T103:W103),ROUND($D103/COUNTIF($G103:$L103,"Yes"),2))),IF($F103="Custom agreed shares",IF(K103="Yes",Q103,0),"")))</f>
      </c>
      <c r="Y103" s="87" t="str">
        <f>IF(COUNTIF($A103:$S103,"&lt;&gt;")=0,"",IF($F103="Equal among included roommates",IF(L103&lt;&gt;"Yes",0,IF(0=0,$D103-SUM($T103:X103),ROUND($D103/COUNTIF($G103:$L103,"Yes"),2))),IF($F103="Custom agreed shares",IF(L103="Yes",R103,0),"")))</f>
      </c>
      <c r="Z103" s="81" t="str">
        <f>IF(COUNTIF($A103:$S103,"&lt;&gt;")=0,"",IF(OR($D103="",$D103&lt;=0),"Enter an amount greater than 0.",IF($E103="","Choose who paid.",IF(COUNTIF($G103:$L103,"Yes")=0,"Choose at least one included roommate.",IF($F103="Equal among included roommates","Ready",IF($F103="Custom agreed shares",IF(OR(AND(G103="Yes",M103=""),AND(H103="Yes",N103=""),AND(I103="Yes",O103=""),AND(J103="Yes",P103=""),AND(K103="Yes",Q103=""),AND(L103="Yes",R103="")),"Enter custom shares that add up to the expense amount.",IF(ABS(SUM($M103:$R103))&lt;0.005,"Enter custom shares that add up to the expense amount.",IF(SUM($M103:$R103)&lt;$D103-0.005,"Custom shares are short by "&amp;ROUND($D103-SUM($M103:$R103),2)&amp;".",IF(SUM($M103:$R103)&gt;$D103+0.005,"Custom shares are over by "&amp;ROUND(SUM($M103:$R103)-$D103,2)&amp;".","Ready")))),"Enter custom shares that add up to the expense amount."))))))</f>
      </c>
    </row>
    <row r="104">
      <c r="A104" s="83"/>
      <c r="B104" s="57"/>
      <c r="C104" s="57"/>
      <c r="D104" s="85"/>
      <c r="E104" s="57"/>
      <c r="F104" s="57"/>
      <c r="G104" s="57"/>
      <c r="H104" s="57"/>
      <c r="I104" s="57"/>
      <c r="J104" s="57"/>
      <c r="K104" s="57"/>
      <c r="L104" s="57"/>
      <c r="M104" s="85"/>
      <c r="N104" s="85"/>
      <c r="O104" s="85"/>
      <c r="P104" s="85"/>
      <c r="Q104" s="85"/>
      <c r="R104" s="85"/>
      <c r="S104" s="57"/>
      <c r="T104" s="87" t="str">
        <f>IF(COUNTIF($A104:$S104,"&lt;&gt;")=0,"",IF($F104="Equal among included roommates",IF(G104&lt;&gt;"Yes",0,IF(COUNTIF($H104:$L104,"Yes")=0,$D104-0,ROUND($D104/COUNTIF($G104:$L104,"Yes"),2))),IF($F104="Custom agreed shares",IF(G104="Yes",M104,0),"")))</f>
      </c>
      <c r="U104" s="87" t="str">
        <f>IF(COUNTIF($A104:$S104,"&lt;&gt;")=0,"",IF($F104="Equal among included roommates",IF(H104&lt;&gt;"Yes",0,IF(COUNTIF($I104:$L104,"Yes")=0,$D104-SUM($T104:T104),ROUND($D104/COUNTIF($G104:$L104,"Yes"),2))),IF($F104="Custom agreed shares",IF(H104="Yes",N104,0),"")))</f>
      </c>
      <c r="V104" s="87" t="str">
        <f>IF(COUNTIF($A104:$S104,"&lt;&gt;")=0,"",IF($F104="Equal among included roommates",IF(I104&lt;&gt;"Yes",0,IF(COUNTIF($J104:$L104,"Yes")=0,$D104-SUM($T104:U104),ROUND($D104/COUNTIF($G104:$L104,"Yes"),2))),IF($F104="Custom agreed shares",IF(I104="Yes",O104,0),"")))</f>
      </c>
      <c r="W104" s="87" t="str">
        <f>IF(COUNTIF($A104:$S104,"&lt;&gt;")=0,"",IF($F104="Equal among included roommates",IF(J104&lt;&gt;"Yes",0,IF(COUNTIF($K104:$L104,"Yes")=0,$D104-SUM($T104:V104),ROUND($D104/COUNTIF($G104:$L104,"Yes"),2))),IF($F104="Custom agreed shares",IF(J104="Yes",P104,0),"")))</f>
      </c>
      <c r="X104" s="87" t="str">
        <f>IF(COUNTIF($A104:$S104,"&lt;&gt;")=0,"",IF($F104="Equal among included roommates",IF(K104&lt;&gt;"Yes",0,IF(COUNTIF($L104:$L104,"Yes")=0,$D104-SUM($T104:W104),ROUND($D104/COUNTIF($G104:$L104,"Yes"),2))),IF($F104="Custom agreed shares",IF(K104="Yes",Q104,0),"")))</f>
      </c>
      <c r="Y104" s="87" t="str">
        <f>IF(COUNTIF($A104:$S104,"&lt;&gt;")=0,"",IF($F104="Equal among included roommates",IF(L104&lt;&gt;"Yes",0,IF(0=0,$D104-SUM($T104:X104),ROUND($D104/COUNTIF($G104:$L104,"Yes"),2))),IF($F104="Custom agreed shares",IF(L104="Yes",R104,0),"")))</f>
      </c>
      <c r="Z104" s="81" t="str">
        <f>IF(COUNTIF($A104:$S104,"&lt;&gt;")=0,"",IF(OR($D104="",$D104&lt;=0),"Enter an amount greater than 0.",IF($E104="","Choose who paid.",IF(COUNTIF($G104:$L104,"Yes")=0,"Choose at least one included roommate.",IF($F104="Equal among included roommates","Ready",IF($F104="Custom agreed shares",IF(OR(AND(G104="Yes",M104=""),AND(H104="Yes",N104=""),AND(I104="Yes",O104=""),AND(J104="Yes",P104=""),AND(K104="Yes",Q104=""),AND(L104="Yes",R104="")),"Enter custom shares that add up to the expense amount.",IF(ABS(SUM($M104:$R104))&lt;0.005,"Enter custom shares that add up to the expense amount.",IF(SUM($M104:$R104)&lt;$D104-0.005,"Custom shares are short by "&amp;ROUND($D104-SUM($M104:$R104),2)&amp;".",IF(SUM($M104:$R104)&gt;$D104+0.005,"Custom shares are over by "&amp;ROUND(SUM($M104:$R104)-$D104,2)&amp;".","Ready")))),"Enter custom shares that add up to the expense amount."))))))</f>
      </c>
    </row>
    <row r="105">
      <c r="A105" s="83"/>
      <c r="B105" s="57"/>
      <c r="C105" s="57"/>
      <c r="D105" s="85"/>
      <c r="E105" s="57"/>
      <c r="F105" s="57"/>
      <c r="G105" s="57"/>
      <c r="H105" s="57"/>
      <c r="I105" s="57"/>
      <c r="J105" s="57"/>
      <c r="K105" s="57"/>
      <c r="L105" s="57"/>
      <c r="M105" s="85"/>
      <c r="N105" s="85"/>
      <c r="O105" s="85"/>
      <c r="P105" s="85"/>
      <c r="Q105" s="85"/>
      <c r="R105" s="85"/>
      <c r="S105" s="57"/>
      <c r="T105" s="87" t="str">
        <f>IF(COUNTIF($A105:$S105,"&lt;&gt;")=0,"",IF($F105="Equal among included roommates",IF(G105&lt;&gt;"Yes",0,IF(COUNTIF($H105:$L105,"Yes")=0,$D105-0,ROUND($D105/COUNTIF($G105:$L105,"Yes"),2))),IF($F105="Custom agreed shares",IF(G105="Yes",M105,0),"")))</f>
      </c>
      <c r="U105" s="87" t="str">
        <f>IF(COUNTIF($A105:$S105,"&lt;&gt;")=0,"",IF($F105="Equal among included roommates",IF(H105&lt;&gt;"Yes",0,IF(COUNTIF($I105:$L105,"Yes")=0,$D105-SUM($T105:T105),ROUND($D105/COUNTIF($G105:$L105,"Yes"),2))),IF($F105="Custom agreed shares",IF(H105="Yes",N105,0),"")))</f>
      </c>
      <c r="V105" s="87" t="str">
        <f>IF(COUNTIF($A105:$S105,"&lt;&gt;")=0,"",IF($F105="Equal among included roommates",IF(I105&lt;&gt;"Yes",0,IF(COUNTIF($J105:$L105,"Yes")=0,$D105-SUM($T105:U105),ROUND($D105/COUNTIF($G105:$L105,"Yes"),2))),IF($F105="Custom agreed shares",IF(I105="Yes",O105,0),"")))</f>
      </c>
      <c r="W105" s="87" t="str">
        <f>IF(COUNTIF($A105:$S105,"&lt;&gt;")=0,"",IF($F105="Equal among included roommates",IF(J105&lt;&gt;"Yes",0,IF(COUNTIF($K105:$L105,"Yes")=0,$D105-SUM($T105:V105),ROUND($D105/COUNTIF($G105:$L105,"Yes"),2))),IF($F105="Custom agreed shares",IF(J105="Yes",P105,0),"")))</f>
      </c>
      <c r="X105" s="87" t="str">
        <f>IF(COUNTIF($A105:$S105,"&lt;&gt;")=0,"",IF($F105="Equal among included roommates",IF(K105&lt;&gt;"Yes",0,IF(COUNTIF($L105:$L105,"Yes")=0,$D105-SUM($T105:W105),ROUND($D105/COUNTIF($G105:$L105,"Yes"),2))),IF($F105="Custom agreed shares",IF(K105="Yes",Q105,0),"")))</f>
      </c>
      <c r="Y105" s="87" t="str">
        <f>IF(COUNTIF($A105:$S105,"&lt;&gt;")=0,"",IF($F105="Equal among included roommates",IF(L105&lt;&gt;"Yes",0,IF(0=0,$D105-SUM($T105:X105),ROUND($D105/COUNTIF($G105:$L105,"Yes"),2))),IF($F105="Custom agreed shares",IF(L105="Yes",R105,0),"")))</f>
      </c>
      <c r="Z105" s="81" t="str">
        <f>IF(COUNTIF($A105:$S105,"&lt;&gt;")=0,"",IF(OR($D105="",$D105&lt;=0),"Enter an amount greater than 0.",IF($E105="","Choose who paid.",IF(COUNTIF($G105:$L105,"Yes")=0,"Choose at least one included roommate.",IF($F105="Equal among included roommates","Ready",IF($F105="Custom agreed shares",IF(OR(AND(G105="Yes",M105=""),AND(H105="Yes",N105=""),AND(I105="Yes",O105=""),AND(J105="Yes",P105=""),AND(K105="Yes",Q105=""),AND(L105="Yes",R105="")),"Enter custom shares that add up to the expense amount.",IF(ABS(SUM($M105:$R105))&lt;0.005,"Enter custom shares that add up to the expense amount.",IF(SUM($M105:$R105)&lt;$D105-0.005,"Custom shares are short by "&amp;ROUND($D105-SUM($M105:$R105),2)&amp;".",IF(SUM($M105:$R105)&gt;$D105+0.005,"Custom shares are over by "&amp;ROUND(SUM($M105:$R105)-$D105,2)&amp;".","Ready")))),"Enter custom shares that add up to the expense amount."))))))</f>
      </c>
    </row>
    <row r="106">
      <c r="A106" s="83"/>
      <c r="B106" s="57"/>
      <c r="C106" s="57"/>
      <c r="D106" s="85"/>
      <c r="E106" s="57"/>
      <c r="F106" s="57"/>
      <c r="G106" s="57"/>
      <c r="H106" s="57"/>
      <c r="I106" s="57"/>
      <c r="J106" s="57"/>
      <c r="K106" s="57"/>
      <c r="L106" s="57"/>
      <c r="M106" s="85"/>
      <c r="N106" s="85"/>
      <c r="O106" s="85"/>
      <c r="P106" s="85"/>
      <c r="Q106" s="85"/>
      <c r="R106" s="85"/>
      <c r="S106" s="57"/>
      <c r="T106" s="87" t="str">
        <f>IF(COUNTIF($A106:$S106,"&lt;&gt;")=0,"",IF($F106="Equal among included roommates",IF(G106&lt;&gt;"Yes",0,IF(COUNTIF($H106:$L106,"Yes")=0,$D106-0,ROUND($D106/COUNTIF($G106:$L106,"Yes"),2))),IF($F106="Custom agreed shares",IF(G106="Yes",M106,0),"")))</f>
      </c>
      <c r="U106" s="87" t="str">
        <f>IF(COUNTIF($A106:$S106,"&lt;&gt;")=0,"",IF($F106="Equal among included roommates",IF(H106&lt;&gt;"Yes",0,IF(COUNTIF($I106:$L106,"Yes")=0,$D106-SUM($T106:T106),ROUND($D106/COUNTIF($G106:$L106,"Yes"),2))),IF($F106="Custom agreed shares",IF(H106="Yes",N106,0),"")))</f>
      </c>
      <c r="V106" s="87" t="str">
        <f>IF(COUNTIF($A106:$S106,"&lt;&gt;")=0,"",IF($F106="Equal among included roommates",IF(I106&lt;&gt;"Yes",0,IF(COUNTIF($J106:$L106,"Yes")=0,$D106-SUM($T106:U106),ROUND($D106/COUNTIF($G106:$L106,"Yes"),2))),IF($F106="Custom agreed shares",IF(I106="Yes",O106,0),"")))</f>
      </c>
      <c r="W106" s="87" t="str">
        <f>IF(COUNTIF($A106:$S106,"&lt;&gt;")=0,"",IF($F106="Equal among included roommates",IF(J106&lt;&gt;"Yes",0,IF(COUNTIF($K106:$L106,"Yes")=0,$D106-SUM($T106:V106),ROUND($D106/COUNTIF($G106:$L106,"Yes"),2))),IF($F106="Custom agreed shares",IF(J106="Yes",P106,0),"")))</f>
      </c>
      <c r="X106" s="87" t="str">
        <f>IF(COUNTIF($A106:$S106,"&lt;&gt;")=0,"",IF($F106="Equal among included roommates",IF(K106&lt;&gt;"Yes",0,IF(COUNTIF($L106:$L106,"Yes")=0,$D106-SUM($T106:W106),ROUND($D106/COUNTIF($G106:$L106,"Yes"),2))),IF($F106="Custom agreed shares",IF(K106="Yes",Q106,0),"")))</f>
      </c>
      <c r="Y106" s="87" t="str">
        <f>IF(COUNTIF($A106:$S106,"&lt;&gt;")=0,"",IF($F106="Equal among included roommates",IF(L106&lt;&gt;"Yes",0,IF(0=0,$D106-SUM($T106:X106),ROUND($D106/COUNTIF($G106:$L106,"Yes"),2))),IF($F106="Custom agreed shares",IF(L106="Yes",R106,0),"")))</f>
      </c>
      <c r="Z106" s="81" t="str">
        <f>IF(COUNTIF($A106:$S106,"&lt;&gt;")=0,"",IF(OR($D106="",$D106&lt;=0),"Enter an amount greater than 0.",IF($E106="","Choose who paid.",IF(COUNTIF($G106:$L106,"Yes")=0,"Choose at least one included roommate.",IF($F106="Equal among included roommates","Ready",IF($F106="Custom agreed shares",IF(OR(AND(G106="Yes",M106=""),AND(H106="Yes",N106=""),AND(I106="Yes",O106=""),AND(J106="Yes",P106=""),AND(K106="Yes",Q106=""),AND(L106="Yes",R106="")),"Enter custom shares that add up to the expense amount.",IF(ABS(SUM($M106:$R106))&lt;0.005,"Enter custom shares that add up to the expense amount.",IF(SUM($M106:$R106)&lt;$D106-0.005,"Custom shares are short by "&amp;ROUND($D106-SUM($M106:$R106),2)&amp;".",IF(SUM($M106:$R106)&gt;$D106+0.005,"Custom shares are over by "&amp;ROUND(SUM($M106:$R106)-$D106,2)&amp;".","Ready")))),"Enter custom shares that add up to the expense amount."))))))</f>
      </c>
    </row>
    <row r="107">
      <c r="A107" s="83"/>
      <c r="B107" s="57"/>
      <c r="C107" s="57"/>
      <c r="D107" s="85"/>
      <c r="E107" s="57"/>
      <c r="F107" s="57"/>
      <c r="G107" s="57"/>
      <c r="H107" s="57"/>
      <c r="I107" s="57"/>
      <c r="J107" s="57"/>
      <c r="K107" s="57"/>
      <c r="L107" s="57"/>
      <c r="M107" s="85"/>
      <c r="N107" s="85"/>
      <c r="O107" s="85"/>
      <c r="P107" s="85"/>
      <c r="Q107" s="85"/>
      <c r="R107" s="85"/>
      <c r="S107" s="57"/>
      <c r="T107" s="87" t="str">
        <f>IF(COUNTIF($A107:$S107,"&lt;&gt;")=0,"",IF($F107="Equal among included roommates",IF(G107&lt;&gt;"Yes",0,IF(COUNTIF($H107:$L107,"Yes")=0,$D107-0,ROUND($D107/COUNTIF($G107:$L107,"Yes"),2))),IF($F107="Custom agreed shares",IF(G107="Yes",M107,0),"")))</f>
      </c>
      <c r="U107" s="87" t="str">
        <f>IF(COUNTIF($A107:$S107,"&lt;&gt;")=0,"",IF($F107="Equal among included roommates",IF(H107&lt;&gt;"Yes",0,IF(COUNTIF($I107:$L107,"Yes")=0,$D107-SUM($T107:T107),ROUND($D107/COUNTIF($G107:$L107,"Yes"),2))),IF($F107="Custom agreed shares",IF(H107="Yes",N107,0),"")))</f>
      </c>
      <c r="V107" s="87" t="str">
        <f>IF(COUNTIF($A107:$S107,"&lt;&gt;")=0,"",IF($F107="Equal among included roommates",IF(I107&lt;&gt;"Yes",0,IF(COUNTIF($J107:$L107,"Yes")=0,$D107-SUM($T107:U107),ROUND($D107/COUNTIF($G107:$L107,"Yes"),2))),IF($F107="Custom agreed shares",IF(I107="Yes",O107,0),"")))</f>
      </c>
      <c r="W107" s="87" t="str">
        <f>IF(COUNTIF($A107:$S107,"&lt;&gt;")=0,"",IF($F107="Equal among included roommates",IF(J107&lt;&gt;"Yes",0,IF(COUNTIF($K107:$L107,"Yes")=0,$D107-SUM($T107:V107),ROUND($D107/COUNTIF($G107:$L107,"Yes"),2))),IF($F107="Custom agreed shares",IF(J107="Yes",P107,0),"")))</f>
      </c>
      <c r="X107" s="87" t="str">
        <f>IF(COUNTIF($A107:$S107,"&lt;&gt;")=0,"",IF($F107="Equal among included roommates",IF(K107&lt;&gt;"Yes",0,IF(COUNTIF($L107:$L107,"Yes")=0,$D107-SUM($T107:W107),ROUND($D107/COUNTIF($G107:$L107,"Yes"),2))),IF($F107="Custom agreed shares",IF(K107="Yes",Q107,0),"")))</f>
      </c>
      <c r="Y107" s="87" t="str">
        <f>IF(COUNTIF($A107:$S107,"&lt;&gt;")=0,"",IF($F107="Equal among included roommates",IF(L107&lt;&gt;"Yes",0,IF(0=0,$D107-SUM($T107:X107),ROUND($D107/COUNTIF($G107:$L107,"Yes"),2))),IF($F107="Custom agreed shares",IF(L107="Yes",R107,0),"")))</f>
      </c>
      <c r="Z107" s="81" t="str">
        <f>IF(COUNTIF($A107:$S107,"&lt;&gt;")=0,"",IF(OR($D107="",$D107&lt;=0),"Enter an amount greater than 0.",IF($E107="","Choose who paid.",IF(COUNTIF($G107:$L107,"Yes")=0,"Choose at least one included roommate.",IF($F107="Equal among included roommates","Ready",IF($F107="Custom agreed shares",IF(OR(AND(G107="Yes",M107=""),AND(H107="Yes",N107=""),AND(I107="Yes",O107=""),AND(J107="Yes",P107=""),AND(K107="Yes",Q107=""),AND(L107="Yes",R107="")),"Enter custom shares that add up to the expense amount.",IF(ABS(SUM($M107:$R107))&lt;0.005,"Enter custom shares that add up to the expense amount.",IF(SUM($M107:$R107)&lt;$D107-0.005,"Custom shares are short by "&amp;ROUND($D107-SUM($M107:$R107),2)&amp;".",IF(SUM($M107:$R107)&gt;$D107+0.005,"Custom shares are over by "&amp;ROUND(SUM($M107:$R107)-$D107,2)&amp;".","Ready")))),"Enter custom shares that add up to the expense amount."))))))</f>
      </c>
    </row>
    <row r="108">
      <c r="A108" s="83"/>
      <c r="B108" s="57"/>
      <c r="C108" s="57"/>
      <c r="D108" s="85"/>
      <c r="E108" s="57"/>
      <c r="F108" s="57"/>
      <c r="G108" s="57"/>
      <c r="H108" s="57"/>
      <c r="I108" s="57"/>
      <c r="J108" s="57"/>
      <c r="K108" s="57"/>
      <c r="L108" s="57"/>
      <c r="M108" s="85"/>
      <c r="N108" s="85"/>
      <c r="O108" s="85"/>
      <c r="P108" s="85"/>
      <c r="Q108" s="85"/>
      <c r="R108" s="85"/>
      <c r="S108" s="57"/>
      <c r="T108" s="87" t="str">
        <f>IF(COUNTIF($A108:$S108,"&lt;&gt;")=0,"",IF($F108="Equal among included roommates",IF(G108&lt;&gt;"Yes",0,IF(COUNTIF($H108:$L108,"Yes")=0,$D108-0,ROUND($D108/COUNTIF($G108:$L108,"Yes"),2))),IF($F108="Custom agreed shares",IF(G108="Yes",M108,0),"")))</f>
      </c>
      <c r="U108" s="87" t="str">
        <f>IF(COUNTIF($A108:$S108,"&lt;&gt;")=0,"",IF($F108="Equal among included roommates",IF(H108&lt;&gt;"Yes",0,IF(COUNTIF($I108:$L108,"Yes")=0,$D108-SUM($T108:T108),ROUND($D108/COUNTIF($G108:$L108,"Yes"),2))),IF($F108="Custom agreed shares",IF(H108="Yes",N108,0),"")))</f>
      </c>
      <c r="V108" s="87" t="str">
        <f>IF(COUNTIF($A108:$S108,"&lt;&gt;")=0,"",IF($F108="Equal among included roommates",IF(I108&lt;&gt;"Yes",0,IF(COUNTIF($J108:$L108,"Yes")=0,$D108-SUM($T108:U108),ROUND($D108/COUNTIF($G108:$L108,"Yes"),2))),IF($F108="Custom agreed shares",IF(I108="Yes",O108,0),"")))</f>
      </c>
      <c r="W108" s="87" t="str">
        <f>IF(COUNTIF($A108:$S108,"&lt;&gt;")=0,"",IF($F108="Equal among included roommates",IF(J108&lt;&gt;"Yes",0,IF(COUNTIF($K108:$L108,"Yes")=0,$D108-SUM($T108:V108),ROUND($D108/COUNTIF($G108:$L108,"Yes"),2))),IF($F108="Custom agreed shares",IF(J108="Yes",P108,0),"")))</f>
      </c>
      <c r="X108" s="87" t="str">
        <f>IF(COUNTIF($A108:$S108,"&lt;&gt;")=0,"",IF($F108="Equal among included roommates",IF(K108&lt;&gt;"Yes",0,IF(COUNTIF($L108:$L108,"Yes")=0,$D108-SUM($T108:W108),ROUND($D108/COUNTIF($G108:$L108,"Yes"),2))),IF($F108="Custom agreed shares",IF(K108="Yes",Q108,0),"")))</f>
      </c>
      <c r="Y108" s="87" t="str">
        <f>IF(COUNTIF($A108:$S108,"&lt;&gt;")=0,"",IF($F108="Equal among included roommates",IF(L108&lt;&gt;"Yes",0,IF(0=0,$D108-SUM($T108:X108),ROUND($D108/COUNTIF($G108:$L108,"Yes"),2))),IF($F108="Custom agreed shares",IF(L108="Yes",R108,0),"")))</f>
      </c>
      <c r="Z108" s="81" t="str">
        <f>IF(COUNTIF($A108:$S108,"&lt;&gt;")=0,"",IF(OR($D108="",$D108&lt;=0),"Enter an amount greater than 0.",IF($E108="","Choose who paid.",IF(COUNTIF($G108:$L108,"Yes")=0,"Choose at least one included roommate.",IF($F108="Equal among included roommates","Ready",IF($F108="Custom agreed shares",IF(OR(AND(G108="Yes",M108=""),AND(H108="Yes",N108=""),AND(I108="Yes",O108=""),AND(J108="Yes",P108=""),AND(K108="Yes",Q108=""),AND(L108="Yes",R108="")),"Enter custom shares that add up to the expense amount.",IF(ABS(SUM($M108:$R108))&lt;0.005,"Enter custom shares that add up to the expense amount.",IF(SUM($M108:$R108)&lt;$D108-0.005,"Custom shares are short by "&amp;ROUND($D108-SUM($M108:$R108),2)&amp;".",IF(SUM($M108:$R108)&gt;$D108+0.005,"Custom shares are over by "&amp;ROUND(SUM($M108:$R108)-$D108,2)&amp;".","Ready")))),"Enter custom shares that add up to the expense amount."))))))</f>
      </c>
    </row>
    <row r="109">
      <c r="A109" s="83"/>
      <c r="B109" s="57"/>
      <c r="C109" s="57"/>
      <c r="D109" s="85"/>
      <c r="E109" s="57"/>
      <c r="F109" s="57"/>
      <c r="G109" s="57"/>
      <c r="H109" s="57"/>
      <c r="I109" s="57"/>
      <c r="J109" s="57"/>
      <c r="K109" s="57"/>
      <c r="L109" s="57"/>
      <c r="M109" s="85"/>
      <c r="N109" s="85"/>
      <c r="O109" s="85"/>
      <c r="P109" s="85"/>
      <c r="Q109" s="85"/>
      <c r="R109" s="85"/>
      <c r="S109" s="57"/>
      <c r="T109" s="87" t="str">
        <f>IF(COUNTIF($A109:$S109,"&lt;&gt;")=0,"",IF($F109="Equal among included roommates",IF(G109&lt;&gt;"Yes",0,IF(COUNTIF($H109:$L109,"Yes")=0,$D109-0,ROUND($D109/COUNTIF($G109:$L109,"Yes"),2))),IF($F109="Custom agreed shares",IF(G109="Yes",M109,0),"")))</f>
      </c>
      <c r="U109" s="87" t="str">
        <f>IF(COUNTIF($A109:$S109,"&lt;&gt;")=0,"",IF($F109="Equal among included roommates",IF(H109&lt;&gt;"Yes",0,IF(COUNTIF($I109:$L109,"Yes")=0,$D109-SUM($T109:T109),ROUND($D109/COUNTIF($G109:$L109,"Yes"),2))),IF($F109="Custom agreed shares",IF(H109="Yes",N109,0),"")))</f>
      </c>
      <c r="V109" s="87" t="str">
        <f>IF(COUNTIF($A109:$S109,"&lt;&gt;")=0,"",IF($F109="Equal among included roommates",IF(I109&lt;&gt;"Yes",0,IF(COUNTIF($J109:$L109,"Yes")=0,$D109-SUM($T109:U109),ROUND($D109/COUNTIF($G109:$L109,"Yes"),2))),IF($F109="Custom agreed shares",IF(I109="Yes",O109,0),"")))</f>
      </c>
      <c r="W109" s="87" t="str">
        <f>IF(COUNTIF($A109:$S109,"&lt;&gt;")=0,"",IF($F109="Equal among included roommates",IF(J109&lt;&gt;"Yes",0,IF(COUNTIF($K109:$L109,"Yes")=0,$D109-SUM($T109:V109),ROUND($D109/COUNTIF($G109:$L109,"Yes"),2))),IF($F109="Custom agreed shares",IF(J109="Yes",P109,0),"")))</f>
      </c>
      <c r="X109" s="87" t="str">
        <f>IF(COUNTIF($A109:$S109,"&lt;&gt;")=0,"",IF($F109="Equal among included roommates",IF(K109&lt;&gt;"Yes",0,IF(COUNTIF($L109:$L109,"Yes")=0,$D109-SUM($T109:W109),ROUND($D109/COUNTIF($G109:$L109,"Yes"),2))),IF($F109="Custom agreed shares",IF(K109="Yes",Q109,0),"")))</f>
      </c>
      <c r="Y109" s="87" t="str">
        <f>IF(COUNTIF($A109:$S109,"&lt;&gt;")=0,"",IF($F109="Equal among included roommates",IF(L109&lt;&gt;"Yes",0,IF(0=0,$D109-SUM($T109:X109),ROUND($D109/COUNTIF($G109:$L109,"Yes"),2))),IF($F109="Custom agreed shares",IF(L109="Yes",R109,0),"")))</f>
      </c>
      <c r="Z109" s="81" t="str">
        <f>IF(COUNTIF($A109:$S109,"&lt;&gt;")=0,"",IF(OR($D109="",$D109&lt;=0),"Enter an amount greater than 0.",IF($E109="","Choose who paid.",IF(COUNTIF($G109:$L109,"Yes")=0,"Choose at least one included roommate.",IF($F109="Equal among included roommates","Ready",IF($F109="Custom agreed shares",IF(OR(AND(G109="Yes",M109=""),AND(H109="Yes",N109=""),AND(I109="Yes",O109=""),AND(J109="Yes",P109=""),AND(K109="Yes",Q109=""),AND(L109="Yes",R109="")),"Enter custom shares that add up to the expense amount.",IF(ABS(SUM($M109:$R109))&lt;0.005,"Enter custom shares that add up to the expense amount.",IF(SUM($M109:$R109)&lt;$D109-0.005,"Custom shares are short by "&amp;ROUND($D109-SUM($M109:$R109),2)&amp;".",IF(SUM($M109:$R109)&gt;$D109+0.005,"Custom shares are over by "&amp;ROUND(SUM($M109:$R109)-$D109,2)&amp;".","Ready")))),"Enter custom shares that add up to the expense amount."))))))</f>
      </c>
    </row>
    <row r="110">
      <c r="A110" s="83"/>
      <c r="B110" s="57"/>
      <c r="C110" s="57"/>
      <c r="D110" s="85"/>
      <c r="E110" s="57"/>
      <c r="F110" s="57"/>
      <c r="G110" s="57"/>
      <c r="H110" s="57"/>
      <c r="I110" s="57"/>
      <c r="J110" s="57"/>
      <c r="K110" s="57"/>
      <c r="L110" s="57"/>
      <c r="M110" s="85"/>
      <c r="N110" s="85"/>
      <c r="O110" s="85"/>
      <c r="P110" s="85"/>
      <c r="Q110" s="85"/>
      <c r="R110" s="85"/>
      <c r="S110" s="57"/>
      <c r="T110" s="87" t="str">
        <f>IF(COUNTIF($A110:$S110,"&lt;&gt;")=0,"",IF($F110="Equal among included roommates",IF(G110&lt;&gt;"Yes",0,IF(COUNTIF($H110:$L110,"Yes")=0,$D110-0,ROUND($D110/COUNTIF($G110:$L110,"Yes"),2))),IF($F110="Custom agreed shares",IF(G110="Yes",M110,0),"")))</f>
      </c>
      <c r="U110" s="87" t="str">
        <f>IF(COUNTIF($A110:$S110,"&lt;&gt;")=0,"",IF($F110="Equal among included roommates",IF(H110&lt;&gt;"Yes",0,IF(COUNTIF($I110:$L110,"Yes")=0,$D110-SUM($T110:T110),ROUND($D110/COUNTIF($G110:$L110,"Yes"),2))),IF($F110="Custom agreed shares",IF(H110="Yes",N110,0),"")))</f>
      </c>
      <c r="V110" s="87" t="str">
        <f>IF(COUNTIF($A110:$S110,"&lt;&gt;")=0,"",IF($F110="Equal among included roommates",IF(I110&lt;&gt;"Yes",0,IF(COUNTIF($J110:$L110,"Yes")=0,$D110-SUM($T110:U110),ROUND($D110/COUNTIF($G110:$L110,"Yes"),2))),IF($F110="Custom agreed shares",IF(I110="Yes",O110,0),"")))</f>
      </c>
      <c r="W110" s="87" t="str">
        <f>IF(COUNTIF($A110:$S110,"&lt;&gt;")=0,"",IF($F110="Equal among included roommates",IF(J110&lt;&gt;"Yes",0,IF(COUNTIF($K110:$L110,"Yes")=0,$D110-SUM($T110:V110),ROUND($D110/COUNTIF($G110:$L110,"Yes"),2))),IF($F110="Custom agreed shares",IF(J110="Yes",P110,0),"")))</f>
      </c>
      <c r="X110" s="87" t="str">
        <f>IF(COUNTIF($A110:$S110,"&lt;&gt;")=0,"",IF($F110="Equal among included roommates",IF(K110&lt;&gt;"Yes",0,IF(COUNTIF($L110:$L110,"Yes")=0,$D110-SUM($T110:W110),ROUND($D110/COUNTIF($G110:$L110,"Yes"),2))),IF($F110="Custom agreed shares",IF(K110="Yes",Q110,0),"")))</f>
      </c>
      <c r="Y110" s="87" t="str">
        <f>IF(COUNTIF($A110:$S110,"&lt;&gt;")=0,"",IF($F110="Equal among included roommates",IF(L110&lt;&gt;"Yes",0,IF(0=0,$D110-SUM($T110:X110),ROUND($D110/COUNTIF($G110:$L110,"Yes"),2))),IF($F110="Custom agreed shares",IF(L110="Yes",R110,0),"")))</f>
      </c>
      <c r="Z110" s="81" t="str">
        <f>IF(COUNTIF($A110:$S110,"&lt;&gt;")=0,"",IF(OR($D110="",$D110&lt;=0),"Enter an amount greater than 0.",IF($E110="","Choose who paid.",IF(COUNTIF($G110:$L110,"Yes")=0,"Choose at least one included roommate.",IF($F110="Equal among included roommates","Ready",IF($F110="Custom agreed shares",IF(OR(AND(G110="Yes",M110=""),AND(H110="Yes",N110=""),AND(I110="Yes",O110=""),AND(J110="Yes",P110=""),AND(K110="Yes",Q110=""),AND(L110="Yes",R110="")),"Enter custom shares that add up to the expense amount.",IF(ABS(SUM($M110:$R110))&lt;0.005,"Enter custom shares that add up to the expense amount.",IF(SUM($M110:$R110)&lt;$D110-0.005,"Custom shares are short by "&amp;ROUND($D110-SUM($M110:$R110),2)&amp;".",IF(SUM($M110:$R110)&gt;$D110+0.005,"Custom shares are over by "&amp;ROUND(SUM($M110:$R110)-$D110,2)&amp;".","Ready")))),"Enter custom shares that add up to the expense amount."))))))</f>
      </c>
    </row>
    <row r="111">
      <c r="A111" s="83"/>
      <c r="B111" s="57"/>
      <c r="C111" s="57"/>
      <c r="D111" s="85"/>
      <c r="E111" s="57"/>
      <c r="F111" s="57"/>
      <c r="G111" s="57"/>
      <c r="H111" s="57"/>
      <c r="I111" s="57"/>
      <c r="J111" s="57"/>
      <c r="K111" s="57"/>
      <c r="L111" s="57"/>
      <c r="M111" s="85"/>
      <c r="N111" s="85"/>
      <c r="O111" s="85"/>
      <c r="P111" s="85"/>
      <c r="Q111" s="85"/>
      <c r="R111" s="85"/>
      <c r="S111" s="57"/>
      <c r="T111" s="87" t="str">
        <f>IF(COUNTIF($A111:$S111,"&lt;&gt;")=0,"",IF($F111="Equal among included roommates",IF(G111&lt;&gt;"Yes",0,IF(COUNTIF($H111:$L111,"Yes")=0,$D111-0,ROUND($D111/COUNTIF($G111:$L111,"Yes"),2))),IF($F111="Custom agreed shares",IF(G111="Yes",M111,0),"")))</f>
      </c>
      <c r="U111" s="87" t="str">
        <f>IF(COUNTIF($A111:$S111,"&lt;&gt;")=0,"",IF($F111="Equal among included roommates",IF(H111&lt;&gt;"Yes",0,IF(COUNTIF($I111:$L111,"Yes")=0,$D111-SUM($T111:T111),ROUND($D111/COUNTIF($G111:$L111,"Yes"),2))),IF($F111="Custom agreed shares",IF(H111="Yes",N111,0),"")))</f>
      </c>
      <c r="V111" s="87" t="str">
        <f>IF(COUNTIF($A111:$S111,"&lt;&gt;")=0,"",IF($F111="Equal among included roommates",IF(I111&lt;&gt;"Yes",0,IF(COUNTIF($J111:$L111,"Yes")=0,$D111-SUM($T111:U111),ROUND($D111/COUNTIF($G111:$L111,"Yes"),2))),IF($F111="Custom agreed shares",IF(I111="Yes",O111,0),"")))</f>
      </c>
      <c r="W111" s="87" t="str">
        <f>IF(COUNTIF($A111:$S111,"&lt;&gt;")=0,"",IF($F111="Equal among included roommates",IF(J111&lt;&gt;"Yes",0,IF(COUNTIF($K111:$L111,"Yes")=0,$D111-SUM($T111:V111),ROUND($D111/COUNTIF($G111:$L111,"Yes"),2))),IF($F111="Custom agreed shares",IF(J111="Yes",P111,0),"")))</f>
      </c>
      <c r="X111" s="87" t="str">
        <f>IF(COUNTIF($A111:$S111,"&lt;&gt;")=0,"",IF($F111="Equal among included roommates",IF(K111&lt;&gt;"Yes",0,IF(COUNTIF($L111:$L111,"Yes")=0,$D111-SUM($T111:W111),ROUND($D111/COUNTIF($G111:$L111,"Yes"),2))),IF($F111="Custom agreed shares",IF(K111="Yes",Q111,0),"")))</f>
      </c>
      <c r="Y111" s="87" t="str">
        <f>IF(COUNTIF($A111:$S111,"&lt;&gt;")=0,"",IF($F111="Equal among included roommates",IF(L111&lt;&gt;"Yes",0,IF(0=0,$D111-SUM($T111:X111),ROUND($D111/COUNTIF($G111:$L111,"Yes"),2))),IF($F111="Custom agreed shares",IF(L111="Yes",R111,0),"")))</f>
      </c>
      <c r="Z111" s="81" t="str">
        <f>IF(COUNTIF($A111:$S111,"&lt;&gt;")=0,"",IF(OR($D111="",$D111&lt;=0),"Enter an amount greater than 0.",IF($E111="","Choose who paid.",IF(COUNTIF($G111:$L111,"Yes")=0,"Choose at least one included roommate.",IF($F111="Equal among included roommates","Ready",IF($F111="Custom agreed shares",IF(OR(AND(G111="Yes",M111=""),AND(H111="Yes",N111=""),AND(I111="Yes",O111=""),AND(J111="Yes",P111=""),AND(K111="Yes",Q111=""),AND(L111="Yes",R111="")),"Enter custom shares that add up to the expense amount.",IF(ABS(SUM($M111:$R111))&lt;0.005,"Enter custom shares that add up to the expense amount.",IF(SUM($M111:$R111)&lt;$D111-0.005,"Custom shares are short by "&amp;ROUND($D111-SUM($M111:$R111),2)&amp;".",IF(SUM($M111:$R111)&gt;$D111+0.005,"Custom shares are over by "&amp;ROUND(SUM($M111:$R111)-$D111,2)&amp;".","Ready")))),"Enter custom shares that add up to the expense amount."))))))</f>
      </c>
    </row>
    <row r="112">
      <c r="A112" s="83"/>
      <c r="B112" s="57"/>
      <c r="C112" s="57"/>
      <c r="D112" s="85"/>
      <c r="E112" s="57"/>
      <c r="F112" s="57"/>
      <c r="G112" s="57"/>
      <c r="H112" s="57"/>
      <c r="I112" s="57"/>
      <c r="J112" s="57"/>
      <c r="K112" s="57"/>
      <c r="L112" s="57"/>
      <c r="M112" s="85"/>
      <c r="N112" s="85"/>
      <c r="O112" s="85"/>
      <c r="P112" s="85"/>
      <c r="Q112" s="85"/>
      <c r="R112" s="85"/>
      <c r="S112" s="57"/>
      <c r="T112" s="87" t="str">
        <f>IF(COUNTIF($A112:$S112,"&lt;&gt;")=0,"",IF($F112="Equal among included roommates",IF(G112&lt;&gt;"Yes",0,IF(COUNTIF($H112:$L112,"Yes")=0,$D112-0,ROUND($D112/COUNTIF($G112:$L112,"Yes"),2))),IF($F112="Custom agreed shares",IF(G112="Yes",M112,0),"")))</f>
      </c>
      <c r="U112" s="87" t="str">
        <f>IF(COUNTIF($A112:$S112,"&lt;&gt;")=0,"",IF($F112="Equal among included roommates",IF(H112&lt;&gt;"Yes",0,IF(COUNTIF($I112:$L112,"Yes")=0,$D112-SUM($T112:T112),ROUND($D112/COUNTIF($G112:$L112,"Yes"),2))),IF($F112="Custom agreed shares",IF(H112="Yes",N112,0),"")))</f>
      </c>
      <c r="V112" s="87" t="str">
        <f>IF(COUNTIF($A112:$S112,"&lt;&gt;")=0,"",IF($F112="Equal among included roommates",IF(I112&lt;&gt;"Yes",0,IF(COUNTIF($J112:$L112,"Yes")=0,$D112-SUM($T112:U112),ROUND($D112/COUNTIF($G112:$L112,"Yes"),2))),IF($F112="Custom agreed shares",IF(I112="Yes",O112,0),"")))</f>
      </c>
      <c r="W112" s="87" t="str">
        <f>IF(COUNTIF($A112:$S112,"&lt;&gt;")=0,"",IF($F112="Equal among included roommates",IF(J112&lt;&gt;"Yes",0,IF(COUNTIF($K112:$L112,"Yes")=0,$D112-SUM($T112:V112),ROUND($D112/COUNTIF($G112:$L112,"Yes"),2))),IF($F112="Custom agreed shares",IF(J112="Yes",P112,0),"")))</f>
      </c>
      <c r="X112" s="87" t="str">
        <f>IF(COUNTIF($A112:$S112,"&lt;&gt;")=0,"",IF($F112="Equal among included roommates",IF(K112&lt;&gt;"Yes",0,IF(COUNTIF($L112:$L112,"Yes")=0,$D112-SUM($T112:W112),ROUND($D112/COUNTIF($G112:$L112,"Yes"),2))),IF($F112="Custom agreed shares",IF(K112="Yes",Q112,0),"")))</f>
      </c>
      <c r="Y112" s="87" t="str">
        <f>IF(COUNTIF($A112:$S112,"&lt;&gt;")=0,"",IF($F112="Equal among included roommates",IF(L112&lt;&gt;"Yes",0,IF(0=0,$D112-SUM($T112:X112),ROUND($D112/COUNTIF($G112:$L112,"Yes"),2))),IF($F112="Custom agreed shares",IF(L112="Yes",R112,0),"")))</f>
      </c>
      <c r="Z112" s="81" t="str">
        <f>IF(COUNTIF($A112:$S112,"&lt;&gt;")=0,"",IF(OR($D112="",$D112&lt;=0),"Enter an amount greater than 0.",IF($E112="","Choose who paid.",IF(COUNTIF($G112:$L112,"Yes")=0,"Choose at least one included roommate.",IF($F112="Equal among included roommates","Ready",IF($F112="Custom agreed shares",IF(OR(AND(G112="Yes",M112=""),AND(H112="Yes",N112=""),AND(I112="Yes",O112=""),AND(J112="Yes",P112=""),AND(K112="Yes",Q112=""),AND(L112="Yes",R112="")),"Enter custom shares that add up to the expense amount.",IF(ABS(SUM($M112:$R112))&lt;0.005,"Enter custom shares that add up to the expense amount.",IF(SUM($M112:$R112)&lt;$D112-0.005,"Custom shares are short by "&amp;ROUND($D112-SUM($M112:$R112),2)&amp;".",IF(SUM($M112:$R112)&gt;$D112+0.005,"Custom shares are over by "&amp;ROUND(SUM($M112:$R112)-$D112,2)&amp;".","Ready")))),"Enter custom shares that add up to the expense amount."))))))</f>
      </c>
    </row>
    <row r="113">
      <c r="A113" s="83"/>
      <c r="B113" s="57"/>
      <c r="C113" s="57"/>
      <c r="D113" s="85"/>
      <c r="E113" s="57"/>
      <c r="F113" s="57"/>
      <c r="G113" s="57"/>
      <c r="H113" s="57"/>
      <c r="I113" s="57"/>
      <c r="J113" s="57"/>
      <c r="K113" s="57"/>
      <c r="L113" s="57"/>
      <c r="M113" s="85"/>
      <c r="N113" s="85"/>
      <c r="O113" s="85"/>
      <c r="P113" s="85"/>
      <c r="Q113" s="85"/>
      <c r="R113" s="85"/>
      <c r="S113" s="57"/>
      <c r="T113" s="87" t="str">
        <f>IF(COUNTIF($A113:$S113,"&lt;&gt;")=0,"",IF($F113="Equal among included roommates",IF(G113&lt;&gt;"Yes",0,IF(COUNTIF($H113:$L113,"Yes")=0,$D113-0,ROUND($D113/COUNTIF($G113:$L113,"Yes"),2))),IF($F113="Custom agreed shares",IF(G113="Yes",M113,0),"")))</f>
      </c>
      <c r="U113" s="87" t="str">
        <f>IF(COUNTIF($A113:$S113,"&lt;&gt;")=0,"",IF($F113="Equal among included roommates",IF(H113&lt;&gt;"Yes",0,IF(COUNTIF($I113:$L113,"Yes")=0,$D113-SUM($T113:T113),ROUND($D113/COUNTIF($G113:$L113,"Yes"),2))),IF($F113="Custom agreed shares",IF(H113="Yes",N113,0),"")))</f>
      </c>
      <c r="V113" s="87" t="str">
        <f>IF(COUNTIF($A113:$S113,"&lt;&gt;")=0,"",IF($F113="Equal among included roommates",IF(I113&lt;&gt;"Yes",0,IF(COUNTIF($J113:$L113,"Yes")=0,$D113-SUM($T113:U113),ROUND($D113/COUNTIF($G113:$L113,"Yes"),2))),IF($F113="Custom agreed shares",IF(I113="Yes",O113,0),"")))</f>
      </c>
      <c r="W113" s="87" t="str">
        <f>IF(COUNTIF($A113:$S113,"&lt;&gt;")=0,"",IF($F113="Equal among included roommates",IF(J113&lt;&gt;"Yes",0,IF(COUNTIF($K113:$L113,"Yes")=0,$D113-SUM($T113:V113),ROUND($D113/COUNTIF($G113:$L113,"Yes"),2))),IF($F113="Custom agreed shares",IF(J113="Yes",P113,0),"")))</f>
      </c>
      <c r="X113" s="87" t="str">
        <f>IF(COUNTIF($A113:$S113,"&lt;&gt;")=0,"",IF($F113="Equal among included roommates",IF(K113&lt;&gt;"Yes",0,IF(COUNTIF($L113:$L113,"Yes")=0,$D113-SUM($T113:W113),ROUND($D113/COUNTIF($G113:$L113,"Yes"),2))),IF($F113="Custom agreed shares",IF(K113="Yes",Q113,0),"")))</f>
      </c>
      <c r="Y113" s="87" t="str">
        <f>IF(COUNTIF($A113:$S113,"&lt;&gt;")=0,"",IF($F113="Equal among included roommates",IF(L113&lt;&gt;"Yes",0,IF(0=0,$D113-SUM($T113:X113),ROUND($D113/COUNTIF($G113:$L113,"Yes"),2))),IF($F113="Custom agreed shares",IF(L113="Yes",R113,0),"")))</f>
      </c>
      <c r="Z113" s="81" t="str">
        <f>IF(COUNTIF($A113:$S113,"&lt;&gt;")=0,"",IF(OR($D113="",$D113&lt;=0),"Enter an amount greater than 0.",IF($E113="","Choose who paid.",IF(COUNTIF($G113:$L113,"Yes")=0,"Choose at least one included roommate.",IF($F113="Equal among included roommates","Ready",IF($F113="Custom agreed shares",IF(OR(AND(G113="Yes",M113=""),AND(H113="Yes",N113=""),AND(I113="Yes",O113=""),AND(J113="Yes",P113=""),AND(K113="Yes",Q113=""),AND(L113="Yes",R113="")),"Enter custom shares that add up to the expense amount.",IF(ABS(SUM($M113:$R113))&lt;0.005,"Enter custom shares that add up to the expense amount.",IF(SUM($M113:$R113)&lt;$D113-0.005,"Custom shares are short by "&amp;ROUND($D113-SUM($M113:$R113),2)&amp;".",IF(SUM($M113:$R113)&gt;$D113+0.005,"Custom shares are over by "&amp;ROUND(SUM($M113:$R113)-$D113,2)&amp;".","Ready")))),"Enter custom shares that add up to the expense amount."))))))</f>
      </c>
    </row>
    <row r="114">
      <c r="A114" s="83"/>
      <c r="B114" s="57"/>
      <c r="C114" s="57"/>
      <c r="D114" s="85"/>
      <c r="E114" s="57"/>
      <c r="F114" s="57"/>
      <c r="G114" s="57"/>
      <c r="H114" s="57"/>
      <c r="I114" s="57"/>
      <c r="J114" s="57"/>
      <c r="K114" s="57"/>
      <c r="L114" s="57"/>
      <c r="M114" s="85"/>
      <c r="N114" s="85"/>
      <c r="O114" s="85"/>
      <c r="P114" s="85"/>
      <c r="Q114" s="85"/>
      <c r="R114" s="85"/>
      <c r="S114" s="57"/>
      <c r="T114" s="87" t="str">
        <f>IF(COUNTIF($A114:$S114,"&lt;&gt;")=0,"",IF($F114="Equal among included roommates",IF(G114&lt;&gt;"Yes",0,IF(COUNTIF($H114:$L114,"Yes")=0,$D114-0,ROUND($D114/COUNTIF($G114:$L114,"Yes"),2))),IF($F114="Custom agreed shares",IF(G114="Yes",M114,0),"")))</f>
      </c>
      <c r="U114" s="87" t="str">
        <f>IF(COUNTIF($A114:$S114,"&lt;&gt;")=0,"",IF($F114="Equal among included roommates",IF(H114&lt;&gt;"Yes",0,IF(COUNTIF($I114:$L114,"Yes")=0,$D114-SUM($T114:T114),ROUND($D114/COUNTIF($G114:$L114,"Yes"),2))),IF($F114="Custom agreed shares",IF(H114="Yes",N114,0),"")))</f>
      </c>
      <c r="V114" s="87" t="str">
        <f>IF(COUNTIF($A114:$S114,"&lt;&gt;")=0,"",IF($F114="Equal among included roommates",IF(I114&lt;&gt;"Yes",0,IF(COUNTIF($J114:$L114,"Yes")=0,$D114-SUM($T114:U114),ROUND($D114/COUNTIF($G114:$L114,"Yes"),2))),IF($F114="Custom agreed shares",IF(I114="Yes",O114,0),"")))</f>
      </c>
      <c r="W114" s="87" t="str">
        <f>IF(COUNTIF($A114:$S114,"&lt;&gt;")=0,"",IF($F114="Equal among included roommates",IF(J114&lt;&gt;"Yes",0,IF(COUNTIF($K114:$L114,"Yes")=0,$D114-SUM($T114:V114),ROUND($D114/COUNTIF($G114:$L114,"Yes"),2))),IF($F114="Custom agreed shares",IF(J114="Yes",P114,0),"")))</f>
      </c>
      <c r="X114" s="87" t="str">
        <f>IF(COUNTIF($A114:$S114,"&lt;&gt;")=0,"",IF($F114="Equal among included roommates",IF(K114&lt;&gt;"Yes",0,IF(COUNTIF($L114:$L114,"Yes")=0,$D114-SUM($T114:W114),ROUND($D114/COUNTIF($G114:$L114,"Yes"),2))),IF($F114="Custom agreed shares",IF(K114="Yes",Q114,0),"")))</f>
      </c>
      <c r="Y114" s="87" t="str">
        <f>IF(COUNTIF($A114:$S114,"&lt;&gt;")=0,"",IF($F114="Equal among included roommates",IF(L114&lt;&gt;"Yes",0,IF(0=0,$D114-SUM($T114:X114),ROUND($D114/COUNTIF($G114:$L114,"Yes"),2))),IF($F114="Custom agreed shares",IF(L114="Yes",R114,0),"")))</f>
      </c>
      <c r="Z114" s="81" t="str">
        <f>IF(COUNTIF($A114:$S114,"&lt;&gt;")=0,"",IF(OR($D114="",$D114&lt;=0),"Enter an amount greater than 0.",IF($E114="","Choose who paid.",IF(COUNTIF($G114:$L114,"Yes")=0,"Choose at least one included roommate.",IF($F114="Equal among included roommates","Ready",IF($F114="Custom agreed shares",IF(OR(AND(G114="Yes",M114=""),AND(H114="Yes",N114=""),AND(I114="Yes",O114=""),AND(J114="Yes",P114=""),AND(K114="Yes",Q114=""),AND(L114="Yes",R114="")),"Enter custom shares that add up to the expense amount.",IF(ABS(SUM($M114:$R114))&lt;0.005,"Enter custom shares that add up to the expense amount.",IF(SUM($M114:$R114)&lt;$D114-0.005,"Custom shares are short by "&amp;ROUND($D114-SUM($M114:$R114),2)&amp;".",IF(SUM($M114:$R114)&gt;$D114+0.005,"Custom shares are over by "&amp;ROUND(SUM($M114:$R114)-$D114,2)&amp;".","Ready")))),"Enter custom shares that add up to the expense amount."))))))</f>
      </c>
    </row>
    <row r="115">
      <c r="A115" s="83"/>
      <c r="B115" s="57"/>
      <c r="C115" s="57"/>
      <c r="D115" s="85"/>
      <c r="E115" s="57"/>
      <c r="F115" s="57"/>
      <c r="G115" s="57"/>
      <c r="H115" s="57"/>
      <c r="I115" s="57"/>
      <c r="J115" s="57"/>
      <c r="K115" s="57"/>
      <c r="L115" s="57"/>
      <c r="M115" s="85"/>
      <c r="N115" s="85"/>
      <c r="O115" s="85"/>
      <c r="P115" s="85"/>
      <c r="Q115" s="85"/>
      <c r="R115" s="85"/>
      <c r="S115" s="57"/>
      <c r="T115" s="87" t="str">
        <f>IF(COUNTIF($A115:$S115,"&lt;&gt;")=0,"",IF($F115="Equal among included roommates",IF(G115&lt;&gt;"Yes",0,IF(COUNTIF($H115:$L115,"Yes")=0,$D115-0,ROUND($D115/COUNTIF($G115:$L115,"Yes"),2))),IF($F115="Custom agreed shares",IF(G115="Yes",M115,0),"")))</f>
      </c>
      <c r="U115" s="87" t="str">
        <f>IF(COUNTIF($A115:$S115,"&lt;&gt;")=0,"",IF($F115="Equal among included roommates",IF(H115&lt;&gt;"Yes",0,IF(COUNTIF($I115:$L115,"Yes")=0,$D115-SUM($T115:T115),ROUND($D115/COUNTIF($G115:$L115,"Yes"),2))),IF($F115="Custom agreed shares",IF(H115="Yes",N115,0),"")))</f>
      </c>
      <c r="V115" s="87" t="str">
        <f>IF(COUNTIF($A115:$S115,"&lt;&gt;")=0,"",IF($F115="Equal among included roommates",IF(I115&lt;&gt;"Yes",0,IF(COUNTIF($J115:$L115,"Yes")=0,$D115-SUM($T115:U115),ROUND($D115/COUNTIF($G115:$L115,"Yes"),2))),IF($F115="Custom agreed shares",IF(I115="Yes",O115,0),"")))</f>
      </c>
      <c r="W115" s="87" t="str">
        <f>IF(COUNTIF($A115:$S115,"&lt;&gt;")=0,"",IF($F115="Equal among included roommates",IF(J115&lt;&gt;"Yes",0,IF(COUNTIF($K115:$L115,"Yes")=0,$D115-SUM($T115:V115),ROUND($D115/COUNTIF($G115:$L115,"Yes"),2))),IF($F115="Custom agreed shares",IF(J115="Yes",P115,0),"")))</f>
      </c>
      <c r="X115" s="87" t="str">
        <f>IF(COUNTIF($A115:$S115,"&lt;&gt;")=0,"",IF($F115="Equal among included roommates",IF(K115&lt;&gt;"Yes",0,IF(COUNTIF($L115:$L115,"Yes")=0,$D115-SUM($T115:W115),ROUND($D115/COUNTIF($G115:$L115,"Yes"),2))),IF($F115="Custom agreed shares",IF(K115="Yes",Q115,0),"")))</f>
      </c>
      <c r="Y115" s="87" t="str">
        <f>IF(COUNTIF($A115:$S115,"&lt;&gt;")=0,"",IF($F115="Equal among included roommates",IF(L115&lt;&gt;"Yes",0,IF(0=0,$D115-SUM($T115:X115),ROUND($D115/COUNTIF($G115:$L115,"Yes"),2))),IF($F115="Custom agreed shares",IF(L115="Yes",R115,0),"")))</f>
      </c>
      <c r="Z115" s="81" t="str">
        <f>IF(COUNTIF($A115:$S115,"&lt;&gt;")=0,"",IF(OR($D115="",$D115&lt;=0),"Enter an amount greater than 0.",IF($E115="","Choose who paid.",IF(COUNTIF($G115:$L115,"Yes")=0,"Choose at least one included roommate.",IF($F115="Equal among included roommates","Ready",IF($F115="Custom agreed shares",IF(OR(AND(G115="Yes",M115=""),AND(H115="Yes",N115=""),AND(I115="Yes",O115=""),AND(J115="Yes",P115=""),AND(K115="Yes",Q115=""),AND(L115="Yes",R115="")),"Enter custom shares that add up to the expense amount.",IF(ABS(SUM($M115:$R115))&lt;0.005,"Enter custom shares that add up to the expense amount.",IF(SUM($M115:$R115)&lt;$D115-0.005,"Custom shares are short by "&amp;ROUND($D115-SUM($M115:$R115),2)&amp;".",IF(SUM($M115:$R115)&gt;$D115+0.005,"Custom shares are over by "&amp;ROUND(SUM($M115:$R115)-$D115,2)&amp;".","Ready")))),"Enter custom shares that add up to the expense amount."))))))</f>
      </c>
    </row>
    <row r="116">
      <c r="A116" s="83"/>
      <c r="B116" s="57"/>
      <c r="C116" s="57"/>
      <c r="D116" s="85"/>
      <c r="E116" s="57"/>
      <c r="F116" s="57"/>
      <c r="G116" s="57"/>
      <c r="H116" s="57"/>
      <c r="I116" s="57"/>
      <c r="J116" s="57"/>
      <c r="K116" s="57"/>
      <c r="L116" s="57"/>
      <c r="M116" s="85"/>
      <c r="N116" s="85"/>
      <c r="O116" s="85"/>
      <c r="P116" s="85"/>
      <c r="Q116" s="85"/>
      <c r="R116" s="85"/>
      <c r="S116" s="57"/>
      <c r="T116" s="87" t="str">
        <f>IF(COUNTIF($A116:$S116,"&lt;&gt;")=0,"",IF($F116="Equal among included roommates",IF(G116&lt;&gt;"Yes",0,IF(COUNTIF($H116:$L116,"Yes")=0,$D116-0,ROUND($D116/COUNTIF($G116:$L116,"Yes"),2))),IF($F116="Custom agreed shares",IF(G116="Yes",M116,0),"")))</f>
      </c>
      <c r="U116" s="87" t="str">
        <f>IF(COUNTIF($A116:$S116,"&lt;&gt;")=0,"",IF($F116="Equal among included roommates",IF(H116&lt;&gt;"Yes",0,IF(COUNTIF($I116:$L116,"Yes")=0,$D116-SUM($T116:T116),ROUND($D116/COUNTIF($G116:$L116,"Yes"),2))),IF($F116="Custom agreed shares",IF(H116="Yes",N116,0),"")))</f>
      </c>
      <c r="V116" s="87" t="str">
        <f>IF(COUNTIF($A116:$S116,"&lt;&gt;")=0,"",IF($F116="Equal among included roommates",IF(I116&lt;&gt;"Yes",0,IF(COUNTIF($J116:$L116,"Yes")=0,$D116-SUM($T116:U116),ROUND($D116/COUNTIF($G116:$L116,"Yes"),2))),IF($F116="Custom agreed shares",IF(I116="Yes",O116,0),"")))</f>
      </c>
      <c r="W116" s="87" t="str">
        <f>IF(COUNTIF($A116:$S116,"&lt;&gt;")=0,"",IF($F116="Equal among included roommates",IF(J116&lt;&gt;"Yes",0,IF(COUNTIF($K116:$L116,"Yes")=0,$D116-SUM($T116:V116),ROUND($D116/COUNTIF($G116:$L116,"Yes"),2))),IF($F116="Custom agreed shares",IF(J116="Yes",P116,0),"")))</f>
      </c>
      <c r="X116" s="87" t="str">
        <f>IF(COUNTIF($A116:$S116,"&lt;&gt;")=0,"",IF($F116="Equal among included roommates",IF(K116&lt;&gt;"Yes",0,IF(COUNTIF($L116:$L116,"Yes")=0,$D116-SUM($T116:W116),ROUND($D116/COUNTIF($G116:$L116,"Yes"),2))),IF($F116="Custom agreed shares",IF(K116="Yes",Q116,0),"")))</f>
      </c>
      <c r="Y116" s="87" t="str">
        <f>IF(COUNTIF($A116:$S116,"&lt;&gt;")=0,"",IF($F116="Equal among included roommates",IF(L116&lt;&gt;"Yes",0,IF(0=0,$D116-SUM($T116:X116),ROUND($D116/COUNTIF($G116:$L116,"Yes"),2))),IF($F116="Custom agreed shares",IF(L116="Yes",R116,0),"")))</f>
      </c>
      <c r="Z116" s="81" t="str">
        <f>IF(COUNTIF($A116:$S116,"&lt;&gt;")=0,"",IF(OR($D116="",$D116&lt;=0),"Enter an amount greater than 0.",IF($E116="","Choose who paid.",IF(COUNTIF($G116:$L116,"Yes")=0,"Choose at least one included roommate.",IF($F116="Equal among included roommates","Ready",IF($F116="Custom agreed shares",IF(OR(AND(G116="Yes",M116=""),AND(H116="Yes",N116=""),AND(I116="Yes",O116=""),AND(J116="Yes",P116=""),AND(K116="Yes",Q116=""),AND(L116="Yes",R116="")),"Enter custom shares that add up to the expense amount.",IF(ABS(SUM($M116:$R116))&lt;0.005,"Enter custom shares that add up to the expense amount.",IF(SUM($M116:$R116)&lt;$D116-0.005,"Custom shares are short by "&amp;ROUND($D116-SUM($M116:$R116),2)&amp;".",IF(SUM($M116:$R116)&gt;$D116+0.005,"Custom shares are over by "&amp;ROUND(SUM($M116:$R116)-$D116,2)&amp;".","Ready")))),"Enter custom shares that add up to the expense amount."))))))</f>
      </c>
    </row>
    <row r="117">
      <c r="A117" s="83"/>
      <c r="B117" s="57"/>
      <c r="C117" s="57"/>
      <c r="D117" s="85"/>
      <c r="E117" s="57"/>
      <c r="F117" s="57"/>
      <c r="G117" s="57"/>
      <c r="H117" s="57"/>
      <c r="I117" s="57"/>
      <c r="J117" s="57"/>
      <c r="K117" s="57"/>
      <c r="L117" s="57"/>
      <c r="M117" s="85"/>
      <c r="N117" s="85"/>
      <c r="O117" s="85"/>
      <c r="P117" s="85"/>
      <c r="Q117" s="85"/>
      <c r="R117" s="85"/>
      <c r="S117" s="57"/>
      <c r="T117" s="87" t="str">
        <f>IF(COUNTIF($A117:$S117,"&lt;&gt;")=0,"",IF($F117="Equal among included roommates",IF(G117&lt;&gt;"Yes",0,IF(COUNTIF($H117:$L117,"Yes")=0,$D117-0,ROUND($D117/COUNTIF($G117:$L117,"Yes"),2))),IF($F117="Custom agreed shares",IF(G117="Yes",M117,0),"")))</f>
      </c>
      <c r="U117" s="87" t="str">
        <f>IF(COUNTIF($A117:$S117,"&lt;&gt;")=0,"",IF($F117="Equal among included roommates",IF(H117&lt;&gt;"Yes",0,IF(COUNTIF($I117:$L117,"Yes")=0,$D117-SUM($T117:T117),ROUND($D117/COUNTIF($G117:$L117,"Yes"),2))),IF($F117="Custom agreed shares",IF(H117="Yes",N117,0),"")))</f>
      </c>
      <c r="V117" s="87" t="str">
        <f>IF(COUNTIF($A117:$S117,"&lt;&gt;")=0,"",IF($F117="Equal among included roommates",IF(I117&lt;&gt;"Yes",0,IF(COUNTIF($J117:$L117,"Yes")=0,$D117-SUM($T117:U117),ROUND($D117/COUNTIF($G117:$L117,"Yes"),2))),IF($F117="Custom agreed shares",IF(I117="Yes",O117,0),"")))</f>
      </c>
      <c r="W117" s="87" t="str">
        <f>IF(COUNTIF($A117:$S117,"&lt;&gt;")=0,"",IF($F117="Equal among included roommates",IF(J117&lt;&gt;"Yes",0,IF(COUNTIF($K117:$L117,"Yes")=0,$D117-SUM($T117:V117),ROUND($D117/COUNTIF($G117:$L117,"Yes"),2))),IF($F117="Custom agreed shares",IF(J117="Yes",P117,0),"")))</f>
      </c>
      <c r="X117" s="87" t="str">
        <f>IF(COUNTIF($A117:$S117,"&lt;&gt;")=0,"",IF($F117="Equal among included roommates",IF(K117&lt;&gt;"Yes",0,IF(COUNTIF($L117:$L117,"Yes")=0,$D117-SUM($T117:W117),ROUND($D117/COUNTIF($G117:$L117,"Yes"),2))),IF($F117="Custom agreed shares",IF(K117="Yes",Q117,0),"")))</f>
      </c>
      <c r="Y117" s="87" t="str">
        <f>IF(COUNTIF($A117:$S117,"&lt;&gt;")=0,"",IF($F117="Equal among included roommates",IF(L117&lt;&gt;"Yes",0,IF(0=0,$D117-SUM($T117:X117),ROUND($D117/COUNTIF($G117:$L117,"Yes"),2))),IF($F117="Custom agreed shares",IF(L117="Yes",R117,0),"")))</f>
      </c>
      <c r="Z117" s="81" t="str">
        <f>IF(COUNTIF($A117:$S117,"&lt;&gt;")=0,"",IF(OR($D117="",$D117&lt;=0),"Enter an amount greater than 0.",IF($E117="","Choose who paid.",IF(COUNTIF($G117:$L117,"Yes")=0,"Choose at least one included roommate.",IF($F117="Equal among included roommates","Ready",IF($F117="Custom agreed shares",IF(OR(AND(G117="Yes",M117=""),AND(H117="Yes",N117=""),AND(I117="Yes",O117=""),AND(J117="Yes",P117=""),AND(K117="Yes",Q117=""),AND(L117="Yes",R117="")),"Enter custom shares that add up to the expense amount.",IF(ABS(SUM($M117:$R117))&lt;0.005,"Enter custom shares that add up to the expense amount.",IF(SUM($M117:$R117)&lt;$D117-0.005,"Custom shares are short by "&amp;ROUND($D117-SUM($M117:$R117),2)&amp;".",IF(SUM($M117:$R117)&gt;$D117+0.005,"Custom shares are over by "&amp;ROUND(SUM($M117:$R117)-$D117,2)&amp;".","Ready")))),"Enter custom shares that add up to the expense amount."))))))</f>
      </c>
    </row>
    <row r="118">
      <c r="A118" s="83"/>
      <c r="B118" s="57"/>
      <c r="C118" s="57"/>
      <c r="D118" s="85"/>
      <c r="E118" s="57"/>
      <c r="F118" s="57"/>
      <c r="G118" s="57"/>
      <c r="H118" s="57"/>
      <c r="I118" s="57"/>
      <c r="J118" s="57"/>
      <c r="K118" s="57"/>
      <c r="L118" s="57"/>
      <c r="M118" s="85"/>
      <c r="N118" s="85"/>
      <c r="O118" s="85"/>
      <c r="P118" s="85"/>
      <c r="Q118" s="85"/>
      <c r="R118" s="85"/>
      <c r="S118" s="57"/>
      <c r="T118" s="87" t="str">
        <f>IF(COUNTIF($A118:$S118,"&lt;&gt;")=0,"",IF($F118="Equal among included roommates",IF(G118&lt;&gt;"Yes",0,IF(COUNTIF($H118:$L118,"Yes")=0,$D118-0,ROUND($D118/COUNTIF($G118:$L118,"Yes"),2))),IF($F118="Custom agreed shares",IF(G118="Yes",M118,0),"")))</f>
      </c>
      <c r="U118" s="87" t="str">
        <f>IF(COUNTIF($A118:$S118,"&lt;&gt;")=0,"",IF($F118="Equal among included roommates",IF(H118&lt;&gt;"Yes",0,IF(COUNTIF($I118:$L118,"Yes")=0,$D118-SUM($T118:T118),ROUND($D118/COUNTIF($G118:$L118,"Yes"),2))),IF($F118="Custom agreed shares",IF(H118="Yes",N118,0),"")))</f>
      </c>
      <c r="V118" s="87" t="str">
        <f>IF(COUNTIF($A118:$S118,"&lt;&gt;")=0,"",IF($F118="Equal among included roommates",IF(I118&lt;&gt;"Yes",0,IF(COUNTIF($J118:$L118,"Yes")=0,$D118-SUM($T118:U118),ROUND($D118/COUNTIF($G118:$L118,"Yes"),2))),IF($F118="Custom agreed shares",IF(I118="Yes",O118,0),"")))</f>
      </c>
      <c r="W118" s="87" t="str">
        <f>IF(COUNTIF($A118:$S118,"&lt;&gt;")=0,"",IF($F118="Equal among included roommates",IF(J118&lt;&gt;"Yes",0,IF(COUNTIF($K118:$L118,"Yes")=0,$D118-SUM($T118:V118),ROUND($D118/COUNTIF($G118:$L118,"Yes"),2))),IF($F118="Custom agreed shares",IF(J118="Yes",P118,0),"")))</f>
      </c>
      <c r="X118" s="87" t="str">
        <f>IF(COUNTIF($A118:$S118,"&lt;&gt;")=0,"",IF($F118="Equal among included roommates",IF(K118&lt;&gt;"Yes",0,IF(COUNTIF($L118:$L118,"Yes")=0,$D118-SUM($T118:W118),ROUND($D118/COUNTIF($G118:$L118,"Yes"),2))),IF($F118="Custom agreed shares",IF(K118="Yes",Q118,0),"")))</f>
      </c>
      <c r="Y118" s="87" t="str">
        <f>IF(COUNTIF($A118:$S118,"&lt;&gt;")=0,"",IF($F118="Equal among included roommates",IF(L118&lt;&gt;"Yes",0,IF(0=0,$D118-SUM($T118:X118),ROUND($D118/COUNTIF($G118:$L118,"Yes"),2))),IF($F118="Custom agreed shares",IF(L118="Yes",R118,0),"")))</f>
      </c>
      <c r="Z118" s="81" t="str">
        <f>IF(COUNTIF($A118:$S118,"&lt;&gt;")=0,"",IF(OR($D118="",$D118&lt;=0),"Enter an amount greater than 0.",IF($E118="","Choose who paid.",IF(COUNTIF($G118:$L118,"Yes")=0,"Choose at least one included roommate.",IF($F118="Equal among included roommates","Ready",IF($F118="Custom agreed shares",IF(OR(AND(G118="Yes",M118=""),AND(H118="Yes",N118=""),AND(I118="Yes",O118=""),AND(J118="Yes",P118=""),AND(K118="Yes",Q118=""),AND(L118="Yes",R118="")),"Enter custom shares that add up to the expense amount.",IF(ABS(SUM($M118:$R118))&lt;0.005,"Enter custom shares that add up to the expense amount.",IF(SUM($M118:$R118)&lt;$D118-0.005,"Custom shares are short by "&amp;ROUND($D118-SUM($M118:$R118),2)&amp;".",IF(SUM($M118:$R118)&gt;$D118+0.005,"Custom shares are over by "&amp;ROUND(SUM($M118:$R118)-$D118,2)&amp;".","Ready")))),"Enter custom shares that add up to the expense amount."))))))</f>
      </c>
    </row>
    <row r="119">
      <c r="A119" s="83"/>
      <c r="B119" s="57"/>
      <c r="C119" s="57"/>
      <c r="D119" s="85"/>
      <c r="E119" s="57"/>
      <c r="F119" s="57"/>
      <c r="G119" s="57"/>
      <c r="H119" s="57"/>
      <c r="I119" s="57"/>
      <c r="J119" s="57"/>
      <c r="K119" s="57"/>
      <c r="L119" s="57"/>
      <c r="M119" s="85"/>
      <c r="N119" s="85"/>
      <c r="O119" s="85"/>
      <c r="P119" s="85"/>
      <c r="Q119" s="85"/>
      <c r="R119" s="85"/>
      <c r="S119" s="57"/>
      <c r="T119" s="87" t="str">
        <f>IF(COUNTIF($A119:$S119,"&lt;&gt;")=0,"",IF($F119="Equal among included roommates",IF(G119&lt;&gt;"Yes",0,IF(COUNTIF($H119:$L119,"Yes")=0,$D119-0,ROUND($D119/COUNTIF($G119:$L119,"Yes"),2))),IF($F119="Custom agreed shares",IF(G119="Yes",M119,0),"")))</f>
      </c>
      <c r="U119" s="87" t="str">
        <f>IF(COUNTIF($A119:$S119,"&lt;&gt;")=0,"",IF($F119="Equal among included roommates",IF(H119&lt;&gt;"Yes",0,IF(COUNTIF($I119:$L119,"Yes")=0,$D119-SUM($T119:T119),ROUND($D119/COUNTIF($G119:$L119,"Yes"),2))),IF($F119="Custom agreed shares",IF(H119="Yes",N119,0),"")))</f>
      </c>
      <c r="V119" s="87" t="str">
        <f>IF(COUNTIF($A119:$S119,"&lt;&gt;")=0,"",IF($F119="Equal among included roommates",IF(I119&lt;&gt;"Yes",0,IF(COUNTIF($J119:$L119,"Yes")=0,$D119-SUM($T119:U119),ROUND($D119/COUNTIF($G119:$L119,"Yes"),2))),IF($F119="Custom agreed shares",IF(I119="Yes",O119,0),"")))</f>
      </c>
      <c r="W119" s="87" t="str">
        <f>IF(COUNTIF($A119:$S119,"&lt;&gt;")=0,"",IF($F119="Equal among included roommates",IF(J119&lt;&gt;"Yes",0,IF(COUNTIF($K119:$L119,"Yes")=0,$D119-SUM($T119:V119),ROUND($D119/COUNTIF($G119:$L119,"Yes"),2))),IF($F119="Custom agreed shares",IF(J119="Yes",P119,0),"")))</f>
      </c>
      <c r="X119" s="87" t="str">
        <f>IF(COUNTIF($A119:$S119,"&lt;&gt;")=0,"",IF($F119="Equal among included roommates",IF(K119&lt;&gt;"Yes",0,IF(COUNTIF($L119:$L119,"Yes")=0,$D119-SUM($T119:W119),ROUND($D119/COUNTIF($G119:$L119,"Yes"),2))),IF($F119="Custom agreed shares",IF(K119="Yes",Q119,0),"")))</f>
      </c>
      <c r="Y119" s="87" t="str">
        <f>IF(COUNTIF($A119:$S119,"&lt;&gt;")=0,"",IF($F119="Equal among included roommates",IF(L119&lt;&gt;"Yes",0,IF(0=0,$D119-SUM($T119:X119),ROUND($D119/COUNTIF($G119:$L119,"Yes"),2))),IF($F119="Custom agreed shares",IF(L119="Yes",R119,0),"")))</f>
      </c>
      <c r="Z119" s="81" t="str">
        <f>IF(COUNTIF($A119:$S119,"&lt;&gt;")=0,"",IF(OR($D119="",$D119&lt;=0),"Enter an amount greater than 0.",IF($E119="","Choose who paid.",IF(COUNTIF($G119:$L119,"Yes")=0,"Choose at least one included roommate.",IF($F119="Equal among included roommates","Ready",IF($F119="Custom agreed shares",IF(OR(AND(G119="Yes",M119=""),AND(H119="Yes",N119=""),AND(I119="Yes",O119=""),AND(J119="Yes",P119=""),AND(K119="Yes",Q119=""),AND(L119="Yes",R119="")),"Enter custom shares that add up to the expense amount.",IF(ABS(SUM($M119:$R119))&lt;0.005,"Enter custom shares that add up to the expense amount.",IF(SUM($M119:$R119)&lt;$D119-0.005,"Custom shares are short by "&amp;ROUND($D119-SUM($M119:$R119),2)&amp;".",IF(SUM($M119:$R119)&gt;$D119+0.005,"Custom shares are over by "&amp;ROUND(SUM($M119:$R119)-$D119,2)&amp;".","Ready")))),"Enter custom shares that add up to the expense amount."))))))</f>
      </c>
    </row>
    <row r="120">
      <c r="A120" s="83"/>
      <c r="B120" s="57"/>
      <c r="C120" s="57"/>
      <c r="D120" s="85"/>
      <c r="E120" s="57"/>
      <c r="F120" s="57"/>
      <c r="G120" s="57"/>
      <c r="H120" s="57"/>
      <c r="I120" s="57"/>
      <c r="J120" s="57"/>
      <c r="K120" s="57"/>
      <c r="L120" s="57"/>
      <c r="M120" s="85"/>
      <c r="N120" s="85"/>
      <c r="O120" s="85"/>
      <c r="P120" s="85"/>
      <c r="Q120" s="85"/>
      <c r="R120" s="85"/>
      <c r="S120" s="57"/>
      <c r="T120" s="87" t="str">
        <f>IF(COUNTIF($A120:$S120,"&lt;&gt;")=0,"",IF($F120="Equal among included roommates",IF(G120&lt;&gt;"Yes",0,IF(COUNTIF($H120:$L120,"Yes")=0,$D120-0,ROUND($D120/COUNTIF($G120:$L120,"Yes"),2))),IF($F120="Custom agreed shares",IF(G120="Yes",M120,0),"")))</f>
      </c>
      <c r="U120" s="87" t="str">
        <f>IF(COUNTIF($A120:$S120,"&lt;&gt;")=0,"",IF($F120="Equal among included roommates",IF(H120&lt;&gt;"Yes",0,IF(COUNTIF($I120:$L120,"Yes")=0,$D120-SUM($T120:T120),ROUND($D120/COUNTIF($G120:$L120,"Yes"),2))),IF($F120="Custom agreed shares",IF(H120="Yes",N120,0),"")))</f>
      </c>
      <c r="V120" s="87" t="str">
        <f>IF(COUNTIF($A120:$S120,"&lt;&gt;")=0,"",IF($F120="Equal among included roommates",IF(I120&lt;&gt;"Yes",0,IF(COUNTIF($J120:$L120,"Yes")=0,$D120-SUM($T120:U120),ROUND($D120/COUNTIF($G120:$L120,"Yes"),2))),IF($F120="Custom agreed shares",IF(I120="Yes",O120,0),"")))</f>
      </c>
      <c r="W120" s="87" t="str">
        <f>IF(COUNTIF($A120:$S120,"&lt;&gt;")=0,"",IF($F120="Equal among included roommates",IF(J120&lt;&gt;"Yes",0,IF(COUNTIF($K120:$L120,"Yes")=0,$D120-SUM($T120:V120),ROUND($D120/COUNTIF($G120:$L120,"Yes"),2))),IF($F120="Custom agreed shares",IF(J120="Yes",P120,0),"")))</f>
      </c>
      <c r="X120" s="87" t="str">
        <f>IF(COUNTIF($A120:$S120,"&lt;&gt;")=0,"",IF($F120="Equal among included roommates",IF(K120&lt;&gt;"Yes",0,IF(COUNTIF($L120:$L120,"Yes")=0,$D120-SUM($T120:W120),ROUND($D120/COUNTIF($G120:$L120,"Yes"),2))),IF($F120="Custom agreed shares",IF(K120="Yes",Q120,0),"")))</f>
      </c>
      <c r="Y120" s="87" t="str">
        <f>IF(COUNTIF($A120:$S120,"&lt;&gt;")=0,"",IF($F120="Equal among included roommates",IF(L120&lt;&gt;"Yes",0,IF(0=0,$D120-SUM($T120:X120),ROUND($D120/COUNTIF($G120:$L120,"Yes"),2))),IF($F120="Custom agreed shares",IF(L120="Yes",R120,0),"")))</f>
      </c>
      <c r="Z120" s="81" t="str">
        <f>IF(COUNTIF($A120:$S120,"&lt;&gt;")=0,"",IF(OR($D120="",$D120&lt;=0),"Enter an amount greater than 0.",IF($E120="","Choose who paid.",IF(COUNTIF($G120:$L120,"Yes")=0,"Choose at least one included roommate.",IF($F120="Equal among included roommates","Ready",IF($F120="Custom agreed shares",IF(OR(AND(G120="Yes",M120=""),AND(H120="Yes",N120=""),AND(I120="Yes",O120=""),AND(J120="Yes",P120=""),AND(K120="Yes",Q120=""),AND(L120="Yes",R120="")),"Enter custom shares that add up to the expense amount.",IF(ABS(SUM($M120:$R120))&lt;0.005,"Enter custom shares that add up to the expense amount.",IF(SUM($M120:$R120)&lt;$D120-0.005,"Custom shares are short by "&amp;ROUND($D120-SUM($M120:$R120),2)&amp;".",IF(SUM($M120:$R120)&gt;$D120+0.005,"Custom shares are over by "&amp;ROUND(SUM($M120:$R120)-$D120,2)&amp;".","Ready")))),"Enter custom shares that add up to the expense amount."))))))</f>
      </c>
    </row>
    <row r="121">
      <c r="A121" s="83"/>
      <c r="B121" s="57"/>
      <c r="C121" s="57"/>
      <c r="D121" s="85"/>
      <c r="E121" s="57"/>
      <c r="F121" s="57"/>
      <c r="G121" s="57"/>
      <c r="H121" s="57"/>
      <c r="I121" s="57"/>
      <c r="J121" s="57"/>
      <c r="K121" s="57"/>
      <c r="L121" s="57"/>
      <c r="M121" s="85"/>
      <c r="N121" s="85"/>
      <c r="O121" s="85"/>
      <c r="P121" s="85"/>
      <c r="Q121" s="85"/>
      <c r="R121" s="85"/>
      <c r="S121" s="57"/>
      <c r="T121" s="87" t="str">
        <f>IF(COUNTIF($A121:$S121,"&lt;&gt;")=0,"",IF($F121="Equal among included roommates",IF(G121&lt;&gt;"Yes",0,IF(COUNTIF($H121:$L121,"Yes")=0,$D121-0,ROUND($D121/COUNTIF($G121:$L121,"Yes"),2))),IF($F121="Custom agreed shares",IF(G121="Yes",M121,0),"")))</f>
      </c>
      <c r="U121" s="87" t="str">
        <f>IF(COUNTIF($A121:$S121,"&lt;&gt;")=0,"",IF($F121="Equal among included roommates",IF(H121&lt;&gt;"Yes",0,IF(COUNTIF($I121:$L121,"Yes")=0,$D121-SUM($T121:T121),ROUND($D121/COUNTIF($G121:$L121,"Yes"),2))),IF($F121="Custom agreed shares",IF(H121="Yes",N121,0),"")))</f>
      </c>
      <c r="V121" s="87" t="str">
        <f>IF(COUNTIF($A121:$S121,"&lt;&gt;")=0,"",IF($F121="Equal among included roommates",IF(I121&lt;&gt;"Yes",0,IF(COUNTIF($J121:$L121,"Yes")=0,$D121-SUM($T121:U121),ROUND($D121/COUNTIF($G121:$L121,"Yes"),2))),IF($F121="Custom agreed shares",IF(I121="Yes",O121,0),"")))</f>
      </c>
      <c r="W121" s="87" t="str">
        <f>IF(COUNTIF($A121:$S121,"&lt;&gt;")=0,"",IF($F121="Equal among included roommates",IF(J121&lt;&gt;"Yes",0,IF(COUNTIF($K121:$L121,"Yes")=0,$D121-SUM($T121:V121),ROUND($D121/COUNTIF($G121:$L121,"Yes"),2))),IF($F121="Custom agreed shares",IF(J121="Yes",P121,0),"")))</f>
      </c>
      <c r="X121" s="87" t="str">
        <f>IF(COUNTIF($A121:$S121,"&lt;&gt;")=0,"",IF($F121="Equal among included roommates",IF(K121&lt;&gt;"Yes",0,IF(COUNTIF($L121:$L121,"Yes")=0,$D121-SUM($T121:W121),ROUND($D121/COUNTIF($G121:$L121,"Yes"),2))),IF($F121="Custom agreed shares",IF(K121="Yes",Q121,0),"")))</f>
      </c>
      <c r="Y121" s="87" t="str">
        <f>IF(COUNTIF($A121:$S121,"&lt;&gt;")=0,"",IF($F121="Equal among included roommates",IF(L121&lt;&gt;"Yes",0,IF(0=0,$D121-SUM($T121:X121),ROUND($D121/COUNTIF($G121:$L121,"Yes"),2))),IF($F121="Custom agreed shares",IF(L121="Yes",R121,0),"")))</f>
      </c>
      <c r="Z121" s="81" t="str">
        <f>IF(COUNTIF($A121:$S121,"&lt;&gt;")=0,"",IF(OR($D121="",$D121&lt;=0),"Enter an amount greater than 0.",IF($E121="","Choose who paid.",IF(COUNTIF($G121:$L121,"Yes")=0,"Choose at least one included roommate.",IF($F121="Equal among included roommates","Ready",IF($F121="Custom agreed shares",IF(OR(AND(G121="Yes",M121=""),AND(H121="Yes",N121=""),AND(I121="Yes",O121=""),AND(J121="Yes",P121=""),AND(K121="Yes",Q121=""),AND(L121="Yes",R121="")),"Enter custom shares that add up to the expense amount.",IF(ABS(SUM($M121:$R121))&lt;0.005,"Enter custom shares that add up to the expense amount.",IF(SUM($M121:$R121)&lt;$D121-0.005,"Custom shares are short by "&amp;ROUND($D121-SUM($M121:$R121),2)&amp;".",IF(SUM($M121:$R121)&gt;$D121+0.005,"Custom shares are over by "&amp;ROUND(SUM($M121:$R121)-$D121,2)&amp;".","Ready")))),"Enter custom shares that add up to the expense amount."))))))</f>
      </c>
    </row>
    <row r="122">
      <c r="A122" s="83"/>
      <c r="B122" s="57"/>
      <c r="C122" s="57"/>
      <c r="D122" s="85"/>
      <c r="E122" s="57"/>
      <c r="F122" s="57"/>
      <c r="G122" s="57"/>
      <c r="H122" s="57"/>
      <c r="I122" s="57"/>
      <c r="J122" s="57"/>
      <c r="K122" s="57"/>
      <c r="L122" s="57"/>
      <c r="M122" s="85"/>
      <c r="N122" s="85"/>
      <c r="O122" s="85"/>
      <c r="P122" s="85"/>
      <c r="Q122" s="85"/>
      <c r="R122" s="85"/>
      <c r="S122" s="57"/>
      <c r="T122" s="87" t="str">
        <f>IF(COUNTIF($A122:$S122,"&lt;&gt;")=0,"",IF($F122="Equal among included roommates",IF(G122&lt;&gt;"Yes",0,IF(COUNTIF($H122:$L122,"Yes")=0,$D122-0,ROUND($D122/COUNTIF($G122:$L122,"Yes"),2))),IF($F122="Custom agreed shares",IF(G122="Yes",M122,0),"")))</f>
      </c>
      <c r="U122" s="87" t="str">
        <f>IF(COUNTIF($A122:$S122,"&lt;&gt;")=0,"",IF($F122="Equal among included roommates",IF(H122&lt;&gt;"Yes",0,IF(COUNTIF($I122:$L122,"Yes")=0,$D122-SUM($T122:T122),ROUND($D122/COUNTIF($G122:$L122,"Yes"),2))),IF($F122="Custom agreed shares",IF(H122="Yes",N122,0),"")))</f>
      </c>
      <c r="V122" s="87" t="str">
        <f>IF(COUNTIF($A122:$S122,"&lt;&gt;")=0,"",IF($F122="Equal among included roommates",IF(I122&lt;&gt;"Yes",0,IF(COUNTIF($J122:$L122,"Yes")=0,$D122-SUM($T122:U122),ROUND($D122/COUNTIF($G122:$L122,"Yes"),2))),IF($F122="Custom agreed shares",IF(I122="Yes",O122,0),"")))</f>
      </c>
      <c r="W122" s="87" t="str">
        <f>IF(COUNTIF($A122:$S122,"&lt;&gt;")=0,"",IF($F122="Equal among included roommates",IF(J122&lt;&gt;"Yes",0,IF(COUNTIF($K122:$L122,"Yes")=0,$D122-SUM($T122:V122),ROUND($D122/COUNTIF($G122:$L122,"Yes"),2))),IF($F122="Custom agreed shares",IF(J122="Yes",P122,0),"")))</f>
      </c>
      <c r="X122" s="87" t="str">
        <f>IF(COUNTIF($A122:$S122,"&lt;&gt;")=0,"",IF($F122="Equal among included roommates",IF(K122&lt;&gt;"Yes",0,IF(COUNTIF($L122:$L122,"Yes")=0,$D122-SUM($T122:W122),ROUND($D122/COUNTIF($G122:$L122,"Yes"),2))),IF($F122="Custom agreed shares",IF(K122="Yes",Q122,0),"")))</f>
      </c>
      <c r="Y122" s="87" t="str">
        <f>IF(COUNTIF($A122:$S122,"&lt;&gt;")=0,"",IF($F122="Equal among included roommates",IF(L122&lt;&gt;"Yes",0,IF(0=0,$D122-SUM($T122:X122),ROUND($D122/COUNTIF($G122:$L122,"Yes"),2))),IF($F122="Custom agreed shares",IF(L122="Yes",R122,0),"")))</f>
      </c>
      <c r="Z122" s="81" t="str">
        <f>IF(COUNTIF($A122:$S122,"&lt;&gt;")=0,"",IF(OR($D122="",$D122&lt;=0),"Enter an amount greater than 0.",IF($E122="","Choose who paid.",IF(COUNTIF($G122:$L122,"Yes")=0,"Choose at least one included roommate.",IF($F122="Equal among included roommates","Ready",IF($F122="Custom agreed shares",IF(OR(AND(G122="Yes",M122=""),AND(H122="Yes",N122=""),AND(I122="Yes",O122=""),AND(J122="Yes",P122=""),AND(K122="Yes",Q122=""),AND(L122="Yes",R122="")),"Enter custom shares that add up to the expense amount.",IF(ABS(SUM($M122:$R122))&lt;0.005,"Enter custom shares that add up to the expense amount.",IF(SUM($M122:$R122)&lt;$D122-0.005,"Custom shares are short by "&amp;ROUND($D122-SUM($M122:$R122),2)&amp;".",IF(SUM($M122:$R122)&gt;$D122+0.005,"Custom shares are over by "&amp;ROUND(SUM($M122:$R122)-$D122,2)&amp;".","Ready")))),"Enter custom shares that add up to the expense amount."))))))</f>
      </c>
    </row>
    <row r="123">
      <c r="A123" s="83"/>
      <c r="B123" s="57"/>
      <c r="C123" s="57"/>
      <c r="D123" s="85"/>
      <c r="E123" s="57"/>
      <c r="F123" s="57"/>
      <c r="G123" s="57"/>
      <c r="H123" s="57"/>
      <c r="I123" s="57"/>
      <c r="J123" s="57"/>
      <c r="K123" s="57"/>
      <c r="L123" s="57"/>
      <c r="M123" s="85"/>
      <c r="N123" s="85"/>
      <c r="O123" s="85"/>
      <c r="P123" s="85"/>
      <c r="Q123" s="85"/>
      <c r="R123" s="85"/>
      <c r="S123" s="57"/>
      <c r="T123" s="87" t="str">
        <f>IF(COUNTIF($A123:$S123,"&lt;&gt;")=0,"",IF($F123="Equal among included roommates",IF(G123&lt;&gt;"Yes",0,IF(COUNTIF($H123:$L123,"Yes")=0,$D123-0,ROUND($D123/COUNTIF($G123:$L123,"Yes"),2))),IF($F123="Custom agreed shares",IF(G123="Yes",M123,0),"")))</f>
      </c>
      <c r="U123" s="87" t="str">
        <f>IF(COUNTIF($A123:$S123,"&lt;&gt;")=0,"",IF($F123="Equal among included roommates",IF(H123&lt;&gt;"Yes",0,IF(COUNTIF($I123:$L123,"Yes")=0,$D123-SUM($T123:T123),ROUND($D123/COUNTIF($G123:$L123,"Yes"),2))),IF($F123="Custom agreed shares",IF(H123="Yes",N123,0),"")))</f>
      </c>
      <c r="V123" s="87" t="str">
        <f>IF(COUNTIF($A123:$S123,"&lt;&gt;")=0,"",IF($F123="Equal among included roommates",IF(I123&lt;&gt;"Yes",0,IF(COUNTIF($J123:$L123,"Yes")=0,$D123-SUM($T123:U123),ROUND($D123/COUNTIF($G123:$L123,"Yes"),2))),IF($F123="Custom agreed shares",IF(I123="Yes",O123,0),"")))</f>
      </c>
      <c r="W123" s="87" t="str">
        <f>IF(COUNTIF($A123:$S123,"&lt;&gt;")=0,"",IF($F123="Equal among included roommates",IF(J123&lt;&gt;"Yes",0,IF(COUNTIF($K123:$L123,"Yes")=0,$D123-SUM($T123:V123),ROUND($D123/COUNTIF($G123:$L123,"Yes"),2))),IF($F123="Custom agreed shares",IF(J123="Yes",P123,0),"")))</f>
      </c>
      <c r="X123" s="87" t="str">
        <f>IF(COUNTIF($A123:$S123,"&lt;&gt;")=0,"",IF($F123="Equal among included roommates",IF(K123&lt;&gt;"Yes",0,IF(COUNTIF($L123:$L123,"Yes")=0,$D123-SUM($T123:W123),ROUND($D123/COUNTIF($G123:$L123,"Yes"),2))),IF($F123="Custom agreed shares",IF(K123="Yes",Q123,0),"")))</f>
      </c>
      <c r="Y123" s="87" t="str">
        <f>IF(COUNTIF($A123:$S123,"&lt;&gt;")=0,"",IF($F123="Equal among included roommates",IF(L123&lt;&gt;"Yes",0,IF(0=0,$D123-SUM($T123:X123),ROUND($D123/COUNTIF($G123:$L123,"Yes"),2))),IF($F123="Custom agreed shares",IF(L123="Yes",R123,0),"")))</f>
      </c>
      <c r="Z123" s="81" t="str">
        <f>IF(COUNTIF($A123:$S123,"&lt;&gt;")=0,"",IF(OR($D123="",$D123&lt;=0),"Enter an amount greater than 0.",IF($E123="","Choose who paid.",IF(COUNTIF($G123:$L123,"Yes")=0,"Choose at least one included roommate.",IF($F123="Equal among included roommates","Ready",IF($F123="Custom agreed shares",IF(OR(AND(G123="Yes",M123=""),AND(H123="Yes",N123=""),AND(I123="Yes",O123=""),AND(J123="Yes",P123=""),AND(K123="Yes",Q123=""),AND(L123="Yes",R123="")),"Enter custom shares that add up to the expense amount.",IF(ABS(SUM($M123:$R123))&lt;0.005,"Enter custom shares that add up to the expense amount.",IF(SUM($M123:$R123)&lt;$D123-0.005,"Custom shares are short by "&amp;ROUND($D123-SUM($M123:$R123),2)&amp;".",IF(SUM($M123:$R123)&gt;$D123+0.005,"Custom shares are over by "&amp;ROUND(SUM($M123:$R123)-$D123,2)&amp;".","Ready")))),"Enter custom shares that add up to the expense amount."))))))</f>
      </c>
    </row>
    <row r="124">
      <c r="A124" s="83"/>
      <c r="B124" s="57"/>
      <c r="C124" s="57"/>
      <c r="D124" s="85"/>
      <c r="E124" s="57"/>
      <c r="F124" s="57"/>
      <c r="G124" s="57"/>
      <c r="H124" s="57"/>
      <c r="I124" s="57"/>
      <c r="J124" s="57"/>
      <c r="K124" s="57"/>
      <c r="L124" s="57"/>
      <c r="M124" s="85"/>
      <c r="N124" s="85"/>
      <c r="O124" s="85"/>
      <c r="P124" s="85"/>
      <c r="Q124" s="85"/>
      <c r="R124" s="85"/>
      <c r="S124" s="57"/>
      <c r="T124" s="87" t="str">
        <f>IF(COUNTIF($A124:$S124,"&lt;&gt;")=0,"",IF($F124="Equal among included roommates",IF(G124&lt;&gt;"Yes",0,IF(COUNTIF($H124:$L124,"Yes")=0,$D124-0,ROUND($D124/COUNTIF($G124:$L124,"Yes"),2))),IF($F124="Custom agreed shares",IF(G124="Yes",M124,0),"")))</f>
      </c>
      <c r="U124" s="87" t="str">
        <f>IF(COUNTIF($A124:$S124,"&lt;&gt;")=0,"",IF($F124="Equal among included roommates",IF(H124&lt;&gt;"Yes",0,IF(COUNTIF($I124:$L124,"Yes")=0,$D124-SUM($T124:T124),ROUND($D124/COUNTIF($G124:$L124,"Yes"),2))),IF($F124="Custom agreed shares",IF(H124="Yes",N124,0),"")))</f>
      </c>
      <c r="V124" s="87" t="str">
        <f>IF(COUNTIF($A124:$S124,"&lt;&gt;")=0,"",IF($F124="Equal among included roommates",IF(I124&lt;&gt;"Yes",0,IF(COUNTIF($J124:$L124,"Yes")=0,$D124-SUM($T124:U124),ROUND($D124/COUNTIF($G124:$L124,"Yes"),2))),IF($F124="Custom agreed shares",IF(I124="Yes",O124,0),"")))</f>
      </c>
      <c r="W124" s="87" t="str">
        <f>IF(COUNTIF($A124:$S124,"&lt;&gt;")=0,"",IF($F124="Equal among included roommates",IF(J124&lt;&gt;"Yes",0,IF(COUNTIF($K124:$L124,"Yes")=0,$D124-SUM($T124:V124),ROUND($D124/COUNTIF($G124:$L124,"Yes"),2))),IF($F124="Custom agreed shares",IF(J124="Yes",P124,0),"")))</f>
      </c>
      <c r="X124" s="87" t="str">
        <f>IF(COUNTIF($A124:$S124,"&lt;&gt;")=0,"",IF($F124="Equal among included roommates",IF(K124&lt;&gt;"Yes",0,IF(COUNTIF($L124:$L124,"Yes")=0,$D124-SUM($T124:W124),ROUND($D124/COUNTIF($G124:$L124,"Yes"),2))),IF($F124="Custom agreed shares",IF(K124="Yes",Q124,0),"")))</f>
      </c>
      <c r="Y124" s="87" t="str">
        <f>IF(COUNTIF($A124:$S124,"&lt;&gt;")=0,"",IF($F124="Equal among included roommates",IF(L124&lt;&gt;"Yes",0,IF(0=0,$D124-SUM($T124:X124),ROUND($D124/COUNTIF($G124:$L124,"Yes"),2))),IF($F124="Custom agreed shares",IF(L124="Yes",R124,0),"")))</f>
      </c>
      <c r="Z124" s="81" t="str">
        <f>IF(COUNTIF($A124:$S124,"&lt;&gt;")=0,"",IF(OR($D124="",$D124&lt;=0),"Enter an amount greater than 0.",IF($E124="","Choose who paid.",IF(COUNTIF($G124:$L124,"Yes")=0,"Choose at least one included roommate.",IF($F124="Equal among included roommates","Ready",IF($F124="Custom agreed shares",IF(OR(AND(G124="Yes",M124=""),AND(H124="Yes",N124=""),AND(I124="Yes",O124=""),AND(J124="Yes",P124=""),AND(K124="Yes",Q124=""),AND(L124="Yes",R124="")),"Enter custom shares that add up to the expense amount.",IF(ABS(SUM($M124:$R124))&lt;0.005,"Enter custom shares that add up to the expense amount.",IF(SUM($M124:$R124)&lt;$D124-0.005,"Custom shares are short by "&amp;ROUND($D124-SUM($M124:$R124),2)&amp;".",IF(SUM($M124:$R124)&gt;$D124+0.005,"Custom shares are over by "&amp;ROUND(SUM($M124:$R124)-$D124,2)&amp;".","Ready")))),"Enter custom shares that add up to the expense amount."))))))</f>
      </c>
    </row>
    <row r="125">
      <c r="A125" s="83"/>
      <c r="B125" s="57"/>
      <c r="C125" s="57"/>
      <c r="D125" s="85"/>
      <c r="E125" s="57"/>
      <c r="F125" s="57"/>
      <c r="G125" s="57"/>
      <c r="H125" s="57"/>
      <c r="I125" s="57"/>
      <c r="J125" s="57"/>
      <c r="K125" s="57"/>
      <c r="L125" s="57"/>
      <c r="M125" s="85"/>
      <c r="N125" s="85"/>
      <c r="O125" s="85"/>
      <c r="P125" s="85"/>
      <c r="Q125" s="85"/>
      <c r="R125" s="85"/>
      <c r="S125" s="57"/>
      <c r="T125" s="87" t="str">
        <f>IF(COUNTIF($A125:$S125,"&lt;&gt;")=0,"",IF($F125="Equal among included roommates",IF(G125&lt;&gt;"Yes",0,IF(COUNTIF($H125:$L125,"Yes")=0,$D125-0,ROUND($D125/COUNTIF($G125:$L125,"Yes"),2))),IF($F125="Custom agreed shares",IF(G125="Yes",M125,0),"")))</f>
      </c>
      <c r="U125" s="87" t="str">
        <f>IF(COUNTIF($A125:$S125,"&lt;&gt;")=0,"",IF($F125="Equal among included roommates",IF(H125&lt;&gt;"Yes",0,IF(COUNTIF($I125:$L125,"Yes")=0,$D125-SUM($T125:T125),ROUND($D125/COUNTIF($G125:$L125,"Yes"),2))),IF($F125="Custom agreed shares",IF(H125="Yes",N125,0),"")))</f>
      </c>
      <c r="V125" s="87" t="str">
        <f>IF(COUNTIF($A125:$S125,"&lt;&gt;")=0,"",IF($F125="Equal among included roommates",IF(I125&lt;&gt;"Yes",0,IF(COUNTIF($J125:$L125,"Yes")=0,$D125-SUM($T125:U125),ROUND($D125/COUNTIF($G125:$L125,"Yes"),2))),IF($F125="Custom agreed shares",IF(I125="Yes",O125,0),"")))</f>
      </c>
      <c r="W125" s="87" t="str">
        <f>IF(COUNTIF($A125:$S125,"&lt;&gt;")=0,"",IF($F125="Equal among included roommates",IF(J125&lt;&gt;"Yes",0,IF(COUNTIF($K125:$L125,"Yes")=0,$D125-SUM($T125:V125),ROUND($D125/COUNTIF($G125:$L125,"Yes"),2))),IF($F125="Custom agreed shares",IF(J125="Yes",P125,0),"")))</f>
      </c>
      <c r="X125" s="87" t="str">
        <f>IF(COUNTIF($A125:$S125,"&lt;&gt;")=0,"",IF($F125="Equal among included roommates",IF(K125&lt;&gt;"Yes",0,IF(COUNTIF($L125:$L125,"Yes")=0,$D125-SUM($T125:W125),ROUND($D125/COUNTIF($G125:$L125,"Yes"),2))),IF($F125="Custom agreed shares",IF(K125="Yes",Q125,0),"")))</f>
      </c>
      <c r="Y125" s="87" t="str">
        <f>IF(COUNTIF($A125:$S125,"&lt;&gt;")=0,"",IF($F125="Equal among included roommates",IF(L125&lt;&gt;"Yes",0,IF(0=0,$D125-SUM($T125:X125),ROUND($D125/COUNTIF($G125:$L125,"Yes"),2))),IF($F125="Custom agreed shares",IF(L125="Yes",R125,0),"")))</f>
      </c>
      <c r="Z125" s="81" t="str">
        <f>IF(COUNTIF($A125:$S125,"&lt;&gt;")=0,"",IF(OR($D125="",$D125&lt;=0),"Enter an amount greater than 0.",IF($E125="","Choose who paid.",IF(COUNTIF($G125:$L125,"Yes")=0,"Choose at least one included roommate.",IF($F125="Equal among included roommates","Ready",IF($F125="Custom agreed shares",IF(OR(AND(G125="Yes",M125=""),AND(H125="Yes",N125=""),AND(I125="Yes",O125=""),AND(J125="Yes",P125=""),AND(K125="Yes",Q125=""),AND(L125="Yes",R125="")),"Enter custom shares that add up to the expense amount.",IF(ABS(SUM($M125:$R125))&lt;0.005,"Enter custom shares that add up to the expense amount.",IF(SUM($M125:$R125)&lt;$D125-0.005,"Custom shares are short by "&amp;ROUND($D125-SUM($M125:$R125),2)&amp;".",IF(SUM($M125:$R125)&gt;$D125+0.005,"Custom shares are over by "&amp;ROUND(SUM($M125:$R125)-$D125,2)&amp;".","Ready")))),"Enter custom shares that add up to the expense amount."))))))</f>
      </c>
    </row>
    <row r="126">
      <c r="A126" s="83"/>
      <c r="B126" s="57"/>
      <c r="C126" s="57"/>
      <c r="D126" s="85"/>
      <c r="E126" s="57"/>
      <c r="F126" s="57"/>
      <c r="G126" s="57"/>
      <c r="H126" s="57"/>
      <c r="I126" s="57"/>
      <c r="J126" s="57"/>
      <c r="K126" s="57"/>
      <c r="L126" s="57"/>
      <c r="M126" s="85"/>
      <c r="N126" s="85"/>
      <c r="O126" s="85"/>
      <c r="P126" s="85"/>
      <c r="Q126" s="85"/>
      <c r="R126" s="85"/>
      <c r="S126" s="57"/>
      <c r="T126" s="87" t="str">
        <f>IF(COUNTIF($A126:$S126,"&lt;&gt;")=0,"",IF($F126="Equal among included roommates",IF(G126&lt;&gt;"Yes",0,IF(COUNTIF($H126:$L126,"Yes")=0,$D126-0,ROUND($D126/COUNTIF($G126:$L126,"Yes"),2))),IF($F126="Custom agreed shares",IF(G126="Yes",M126,0),"")))</f>
      </c>
      <c r="U126" s="87" t="str">
        <f>IF(COUNTIF($A126:$S126,"&lt;&gt;")=0,"",IF($F126="Equal among included roommates",IF(H126&lt;&gt;"Yes",0,IF(COUNTIF($I126:$L126,"Yes")=0,$D126-SUM($T126:T126),ROUND($D126/COUNTIF($G126:$L126,"Yes"),2))),IF($F126="Custom agreed shares",IF(H126="Yes",N126,0),"")))</f>
      </c>
      <c r="V126" s="87" t="str">
        <f>IF(COUNTIF($A126:$S126,"&lt;&gt;")=0,"",IF($F126="Equal among included roommates",IF(I126&lt;&gt;"Yes",0,IF(COUNTIF($J126:$L126,"Yes")=0,$D126-SUM($T126:U126),ROUND($D126/COUNTIF($G126:$L126,"Yes"),2))),IF($F126="Custom agreed shares",IF(I126="Yes",O126,0),"")))</f>
      </c>
      <c r="W126" s="87" t="str">
        <f>IF(COUNTIF($A126:$S126,"&lt;&gt;")=0,"",IF($F126="Equal among included roommates",IF(J126&lt;&gt;"Yes",0,IF(COUNTIF($K126:$L126,"Yes")=0,$D126-SUM($T126:V126),ROUND($D126/COUNTIF($G126:$L126,"Yes"),2))),IF($F126="Custom agreed shares",IF(J126="Yes",P126,0),"")))</f>
      </c>
      <c r="X126" s="87" t="str">
        <f>IF(COUNTIF($A126:$S126,"&lt;&gt;")=0,"",IF($F126="Equal among included roommates",IF(K126&lt;&gt;"Yes",0,IF(COUNTIF($L126:$L126,"Yes")=0,$D126-SUM($T126:W126),ROUND($D126/COUNTIF($G126:$L126,"Yes"),2))),IF($F126="Custom agreed shares",IF(K126="Yes",Q126,0),"")))</f>
      </c>
      <c r="Y126" s="87" t="str">
        <f>IF(COUNTIF($A126:$S126,"&lt;&gt;")=0,"",IF($F126="Equal among included roommates",IF(L126&lt;&gt;"Yes",0,IF(0=0,$D126-SUM($T126:X126),ROUND($D126/COUNTIF($G126:$L126,"Yes"),2))),IF($F126="Custom agreed shares",IF(L126="Yes",R126,0),"")))</f>
      </c>
      <c r="Z126" s="81" t="str">
        <f>IF(COUNTIF($A126:$S126,"&lt;&gt;")=0,"",IF(OR($D126="",$D126&lt;=0),"Enter an amount greater than 0.",IF($E126="","Choose who paid.",IF(COUNTIF($G126:$L126,"Yes")=0,"Choose at least one included roommate.",IF($F126="Equal among included roommates","Ready",IF($F126="Custom agreed shares",IF(OR(AND(G126="Yes",M126=""),AND(H126="Yes",N126=""),AND(I126="Yes",O126=""),AND(J126="Yes",P126=""),AND(K126="Yes",Q126=""),AND(L126="Yes",R126="")),"Enter custom shares that add up to the expense amount.",IF(ABS(SUM($M126:$R126))&lt;0.005,"Enter custom shares that add up to the expense amount.",IF(SUM($M126:$R126)&lt;$D126-0.005,"Custom shares are short by "&amp;ROUND($D126-SUM($M126:$R126),2)&amp;".",IF(SUM($M126:$R126)&gt;$D126+0.005,"Custom shares are over by "&amp;ROUND(SUM($M126:$R126)-$D126,2)&amp;".","Ready")))),"Enter custom shares that add up to the expense amount."))))))</f>
      </c>
    </row>
    <row r="127">
      <c r="A127" s="83"/>
      <c r="B127" s="57"/>
      <c r="C127" s="57"/>
      <c r="D127" s="85"/>
      <c r="E127" s="57"/>
      <c r="F127" s="57"/>
      <c r="G127" s="57"/>
      <c r="H127" s="57"/>
      <c r="I127" s="57"/>
      <c r="J127" s="57"/>
      <c r="K127" s="57"/>
      <c r="L127" s="57"/>
      <c r="M127" s="85"/>
      <c r="N127" s="85"/>
      <c r="O127" s="85"/>
      <c r="P127" s="85"/>
      <c r="Q127" s="85"/>
      <c r="R127" s="85"/>
      <c r="S127" s="57"/>
      <c r="T127" s="87" t="str">
        <f>IF(COUNTIF($A127:$S127,"&lt;&gt;")=0,"",IF($F127="Equal among included roommates",IF(G127&lt;&gt;"Yes",0,IF(COUNTIF($H127:$L127,"Yes")=0,$D127-0,ROUND($D127/COUNTIF($G127:$L127,"Yes"),2))),IF($F127="Custom agreed shares",IF(G127="Yes",M127,0),"")))</f>
      </c>
      <c r="U127" s="87" t="str">
        <f>IF(COUNTIF($A127:$S127,"&lt;&gt;")=0,"",IF($F127="Equal among included roommates",IF(H127&lt;&gt;"Yes",0,IF(COUNTIF($I127:$L127,"Yes")=0,$D127-SUM($T127:T127),ROUND($D127/COUNTIF($G127:$L127,"Yes"),2))),IF($F127="Custom agreed shares",IF(H127="Yes",N127,0),"")))</f>
      </c>
      <c r="V127" s="87" t="str">
        <f>IF(COUNTIF($A127:$S127,"&lt;&gt;")=0,"",IF($F127="Equal among included roommates",IF(I127&lt;&gt;"Yes",0,IF(COUNTIF($J127:$L127,"Yes")=0,$D127-SUM($T127:U127),ROUND($D127/COUNTIF($G127:$L127,"Yes"),2))),IF($F127="Custom agreed shares",IF(I127="Yes",O127,0),"")))</f>
      </c>
      <c r="W127" s="87" t="str">
        <f>IF(COUNTIF($A127:$S127,"&lt;&gt;")=0,"",IF($F127="Equal among included roommates",IF(J127&lt;&gt;"Yes",0,IF(COUNTIF($K127:$L127,"Yes")=0,$D127-SUM($T127:V127),ROUND($D127/COUNTIF($G127:$L127,"Yes"),2))),IF($F127="Custom agreed shares",IF(J127="Yes",P127,0),"")))</f>
      </c>
      <c r="X127" s="87" t="str">
        <f>IF(COUNTIF($A127:$S127,"&lt;&gt;")=0,"",IF($F127="Equal among included roommates",IF(K127&lt;&gt;"Yes",0,IF(COUNTIF($L127:$L127,"Yes")=0,$D127-SUM($T127:W127),ROUND($D127/COUNTIF($G127:$L127,"Yes"),2))),IF($F127="Custom agreed shares",IF(K127="Yes",Q127,0),"")))</f>
      </c>
      <c r="Y127" s="87" t="str">
        <f>IF(COUNTIF($A127:$S127,"&lt;&gt;")=0,"",IF($F127="Equal among included roommates",IF(L127&lt;&gt;"Yes",0,IF(0=0,$D127-SUM($T127:X127),ROUND($D127/COUNTIF($G127:$L127,"Yes"),2))),IF($F127="Custom agreed shares",IF(L127="Yes",R127,0),"")))</f>
      </c>
      <c r="Z127" s="81" t="str">
        <f>IF(COUNTIF($A127:$S127,"&lt;&gt;")=0,"",IF(OR($D127="",$D127&lt;=0),"Enter an amount greater than 0.",IF($E127="","Choose who paid.",IF(COUNTIF($G127:$L127,"Yes")=0,"Choose at least one included roommate.",IF($F127="Equal among included roommates","Ready",IF($F127="Custom agreed shares",IF(OR(AND(G127="Yes",M127=""),AND(H127="Yes",N127=""),AND(I127="Yes",O127=""),AND(J127="Yes",P127=""),AND(K127="Yes",Q127=""),AND(L127="Yes",R127="")),"Enter custom shares that add up to the expense amount.",IF(ABS(SUM($M127:$R127))&lt;0.005,"Enter custom shares that add up to the expense amount.",IF(SUM($M127:$R127)&lt;$D127-0.005,"Custom shares are short by "&amp;ROUND($D127-SUM($M127:$R127),2)&amp;".",IF(SUM($M127:$R127)&gt;$D127+0.005,"Custom shares are over by "&amp;ROUND(SUM($M127:$R127)-$D127,2)&amp;".","Ready")))),"Enter custom shares that add up to the expense amount."))))))</f>
      </c>
    </row>
    <row r="128">
      <c r="A128" s="83"/>
      <c r="B128" s="57"/>
      <c r="C128" s="57"/>
      <c r="D128" s="85"/>
      <c r="E128" s="57"/>
      <c r="F128" s="57"/>
      <c r="G128" s="57"/>
      <c r="H128" s="57"/>
      <c r="I128" s="57"/>
      <c r="J128" s="57"/>
      <c r="K128" s="57"/>
      <c r="L128" s="57"/>
      <c r="M128" s="85"/>
      <c r="N128" s="85"/>
      <c r="O128" s="85"/>
      <c r="P128" s="85"/>
      <c r="Q128" s="85"/>
      <c r="R128" s="85"/>
      <c r="S128" s="57"/>
      <c r="T128" s="87" t="str">
        <f>IF(COUNTIF($A128:$S128,"&lt;&gt;")=0,"",IF($F128="Equal among included roommates",IF(G128&lt;&gt;"Yes",0,IF(COUNTIF($H128:$L128,"Yes")=0,$D128-0,ROUND($D128/COUNTIF($G128:$L128,"Yes"),2))),IF($F128="Custom agreed shares",IF(G128="Yes",M128,0),"")))</f>
      </c>
      <c r="U128" s="87" t="str">
        <f>IF(COUNTIF($A128:$S128,"&lt;&gt;")=0,"",IF($F128="Equal among included roommates",IF(H128&lt;&gt;"Yes",0,IF(COUNTIF($I128:$L128,"Yes")=0,$D128-SUM($T128:T128),ROUND($D128/COUNTIF($G128:$L128,"Yes"),2))),IF($F128="Custom agreed shares",IF(H128="Yes",N128,0),"")))</f>
      </c>
      <c r="V128" s="87" t="str">
        <f>IF(COUNTIF($A128:$S128,"&lt;&gt;")=0,"",IF($F128="Equal among included roommates",IF(I128&lt;&gt;"Yes",0,IF(COUNTIF($J128:$L128,"Yes")=0,$D128-SUM($T128:U128),ROUND($D128/COUNTIF($G128:$L128,"Yes"),2))),IF($F128="Custom agreed shares",IF(I128="Yes",O128,0),"")))</f>
      </c>
      <c r="W128" s="87" t="str">
        <f>IF(COUNTIF($A128:$S128,"&lt;&gt;")=0,"",IF($F128="Equal among included roommates",IF(J128&lt;&gt;"Yes",0,IF(COUNTIF($K128:$L128,"Yes")=0,$D128-SUM($T128:V128),ROUND($D128/COUNTIF($G128:$L128,"Yes"),2))),IF($F128="Custom agreed shares",IF(J128="Yes",P128,0),"")))</f>
      </c>
      <c r="X128" s="87" t="str">
        <f>IF(COUNTIF($A128:$S128,"&lt;&gt;")=0,"",IF($F128="Equal among included roommates",IF(K128&lt;&gt;"Yes",0,IF(COUNTIF($L128:$L128,"Yes")=0,$D128-SUM($T128:W128),ROUND($D128/COUNTIF($G128:$L128,"Yes"),2))),IF($F128="Custom agreed shares",IF(K128="Yes",Q128,0),"")))</f>
      </c>
      <c r="Y128" s="87" t="str">
        <f>IF(COUNTIF($A128:$S128,"&lt;&gt;")=0,"",IF($F128="Equal among included roommates",IF(L128&lt;&gt;"Yes",0,IF(0=0,$D128-SUM($T128:X128),ROUND($D128/COUNTIF($G128:$L128,"Yes"),2))),IF($F128="Custom agreed shares",IF(L128="Yes",R128,0),"")))</f>
      </c>
      <c r="Z128" s="81" t="str">
        <f>IF(COUNTIF($A128:$S128,"&lt;&gt;")=0,"",IF(OR($D128="",$D128&lt;=0),"Enter an amount greater than 0.",IF($E128="","Choose who paid.",IF(COUNTIF($G128:$L128,"Yes")=0,"Choose at least one included roommate.",IF($F128="Equal among included roommates","Ready",IF($F128="Custom agreed shares",IF(OR(AND(G128="Yes",M128=""),AND(H128="Yes",N128=""),AND(I128="Yes",O128=""),AND(J128="Yes",P128=""),AND(K128="Yes",Q128=""),AND(L128="Yes",R128="")),"Enter custom shares that add up to the expense amount.",IF(ABS(SUM($M128:$R128))&lt;0.005,"Enter custom shares that add up to the expense amount.",IF(SUM($M128:$R128)&lt;$D128-0.005,"Custom shares are short by "&amp;ROUND($D128-SUM($M128:$R128),2)&amp;".",IF(SUM($M128:$R128)&gt;$D128+0.005,"Custom shares are over by "&amp;ROUND(SUM($M128:$R128)-$D128,2)&amp;".","Ready")))),"Enter custom shares that add up to the expense amount."))))))</f>
      </c>
    </row>
    <row r="129">
      <c r="A129" s="83"/>
      <c r="B129" s="57"/>
      <c r="C129" s="57"/>
      <c r="D129" s="85"/>
      <c r="E129" s="57"/>
      <c r="F129" s="57"/>
      <c r="G129" s="57"/>
      <c r="H129" s="57"/>
      <c r="I129" s="57"/>
      <c r="J129" s="57"/>
      <c r="K129" s="57"/>
      <c r="L129" s="57"/>
      <c r="M129" s="85"/>
      <c r="N129" s="85"/>
      <c r="O129" s="85"/>
      <c r="P129" s="85"/>
      <c r="Q129" s="85"/>
      <c r="R129" s="85"/>
      <c r="S129" s="57"/>
      <c r="T129" s="87" t="str">
        <f>IF(COUNTIF($A129:$S129,"&lt;&gt;")=0,"",IF($F129="Equal among included roommates",IF(G129&lt;&gt;"Yes",0,IF(COUNTIF($H129:$L129,"Yes")=0,$D129-0,ROUND($D129/COUNTIF($G129:$L129,"Yes"),2))),IF($F129="Custom agreed shares",IF(G129="Yes",M129,0),"")))</f>
      </c>
      <c r="U129" s="87" t="str">
        <f>IF(COUNTIF($A129:$S129,"&lt;&gt;")=0,"",IF($F129="Equal among included roommates",IF(H129&lt;&gt;"Yes",0,IF(COUNTIF($I129:$L129,"Yes")=0,$D129-SUM($T129:T129),ROUND($D129/COUNTIF($G129:$L129,"Yes"),2))),IF($F129="Custom agreed shares",IF(H129="Yes",N129,0),"")))</f>
      </c>
      <c r="V129" s="87" t="str">
        <f>IF(COUNTIF($A129:$S129,"&lt;&gt;")=0,"",IF($F129="Equal among included roommates",IF(I129&lt;&gt;"Yes",0,IF(COUNTIF($J129:$L129,"Yes")=0,$D129-SUM($T129:U129),ROUND($D129/COUNTIF($G129:$L129,"Yes"),2))),IF($F129="Custom agreed shares",IF(I129="Yes",O129,0),"")))</f>
      </c>
      <c r="W129" s="87" t="str">
        <f>IF(COUNTIF($A129:$S129,"&lt;&gt;")=0,"",IF($F129="Equal among included roommates",IF(J129&lt;&gt;"Yes",0,IF(COUNTIF($K129:$L129,"Yes")=0,$D129-SUM($T129:V129),ROUND($D129/COUNTIF($G129:$L129,"Yes"),2))),IF($F129="Custom agreed shares",IF(J129="Yes",P129,0),"")))</f>
      </c>
      <c r="X129" s="87" t="str">
        <f>IF(COUNTIF($A129:$S129,"&lt;&gt;")=0,"",IF($F129="Equal among included roommates",IF(K129&lt;&gt;"Yes",0,IF(COUNTIF($L129:$L129,"Yes")=0,$D129-SUM($T129:W129),ROUND($D129/COUNTIF($G129:$L129,"Yes"),2))),IF($F129="Custom agreed shares",IF(K129="Yes",Q129,0),"")))</f>
      </c>
      <c r="Y129" s="87" t="str">
        <f>IF(COUNTIF($A129:$S129,"&lt;&gt;")=0,"",IF($F129="Equal among included roommates",IF(L129&lt;&gt;"Yes",0,IF(0=0,$D129-SUM($T129:X129),ROUND($D129/COUNTIF($G129:$L129,"Yes"),2))),IF($F129="Custom agreed shares",IF(L129="Yes",R129,0),"")))</f>
      </c>
      <c r="Z129" s="81" t="str">
        <f>IF(COUNTIF($A129:$S129,"&lt;&gt;")=0,"",IF(OR($D129="",$D129&lt;=0),"Enter an amount greater than 0.",IF($E129="","Choose who paid.",IF(COUNTIF($G129:$L129,"Yes")=0,"Choose at least one included roommate.",IF($F129="Equal among included roommates","Ready",IF($F129="Custom agreed shares",IF(OR(AND(G129="Yes",M129=""),AND(H129="Yes",N129=""),AND(I129="Yes",O129=""),AND(J129="Yes",P129=""),AND(K129="Yes",Q129=""),AND(L129="Yes",R129="")),"Enter custom shares that add up to the expense amount.",IF(ABS(SUM($M129:$R129))&lt;0.005,"Enter custom shares that add up to the expense amount.",IF(SUM($M129:$R129)&lt;$D129-0.005,"Custom shares are short by "&amp;ROUND($D129-SUM($M129:$R129),2)&amp;".",IF(SUM($M129:$R129)&gt;$D129+0.005,"Custom shares are over by "&amp;ROUND(SUM($M129:$R129)-$D129,2)&amp;".","Ready")))),"Enter custom shares that add up to the expense amount."))))))</f>
      </c>
    </row>
    <row r="130">
      <c r="A130" s="83"/>
      <c r="B130" s="57"/>
      <c r="C130" s="57"/>
      <c r="D130" s="85"/>
      <c r="E130" s="57"/>
      <c r="F130" s="57"/>
      <c r="G130" s="57"/>
      <c r="H130" s="57"/>
      <c r="I130" s="57"/>
      <c r="J130" s="57"/>
      <c r="K130" s="57"/>
      <c r="L130" s="57"/>
      <c r="M130" s="85"/>
      <c r="N130" s="85"/>
      <c r="O130" s="85"/>
      <c r="P130" s="85"/>
      <c r="Q130" s="85"/>
      <c r="R130" s="85"/>
      <c r="S130" s="57"/>
      <c r="T130" s="87" t="str">
        <f>IF(COUNTIF($A130:$S130,"&lt;&gt;")=0,"",IF($F130="Equal among included roommates",IF(G130&lt;&gt;"Yes",0,IF(COUNTIF($H130:$L130,"Yes")=0,$D130-0,ROUND($D130/COUNTIF($G130:$L130,"Yes"),2))),IF($F130="Custom agreed shares",IF(G130="Yes",M130,0),"")))</f>
      </c>
      <c r="U130" s="87" t="str">
        <f>IF(COUNTIF($A130:$S130,"&lt;&gt;")=0,"",IF($F130="Equal among included roommates",IF(H130&lt;&gt;"Yes",0,IF(COUNTIF($I130:$L130,"Yes")=0,$D130-SUM($T130:T130),ROUND($D130/COUNTIF($G130:$L130,"Yes"),2))),IF($F130="Custom agreed shares",IF(H130="Yes",N130,0),"")))</f>
      </c>
      <c r="V130" s="87" t="str">
        <f>IF(COUNTIF($A130:$S130,"&lt;&gt;")=0,"",IF($F130="Equal among included roommates",IF(I130&lt;&gt;"Yes",0,IF(COUNTIF($J130:$L130,"Yes")=0,$D130-SUM($T130:U130),ROUND($D130/COUNTIF($G130:$L130,"Yes"),2))),IF($F130="Custom agreed shares",IF(I130="Yes",O130,0),"")))</f>
      </c>
      <c r="W130" s="87" t="str">
        <f>IF(COUNTIF($A130:$S130,"&lt;&gt;")=0,"",IF($F130="Equal among included roommates",IF(J130&lt;&gt;"Yes",0,IF(COUNTIF($K130:$L130,"Yes")=0,$D130-SUM($T130:V130),ROUND($D130/COUNTIF($G130:$L130,"Yes"),2))),IF($F130="Custom agreed shares",IF(J130="Yes",P130,0),"")))</f>
      </c>
      <c r="X130" s="87" t="str">
        <f>IF(COUNTIF($A130:$S130,"&lt;&gt;")=0,"",IF($F130="Equal among included roommates",IF(K130&lt;&gt;"Yes",0,IF(COUNTIF($L130:$L130,"Yes")=0,$D130-SUM($T130:W130),ROUND($D130/COUNTIF($G130:$L130,"Yes"),2))),IF($F130="Custom agreed shares",IF(K130="Yes",Q130,0),"")))</f>
      </c>
      <c r="Y130" s="87" t="str">
        <f>IF(COUNTIF($A130:$S130,"&lt;&gt;")=0,"",IF($F130="Equal among included roommates",IF(L130&lt;&gt;"Yes",0,IF(0=0,$D130-SUM($T130:X130),ROUND($D130/COUNTIF($G130:$L130,"Yes"),2))),IF($F130="Custom agreed shares",IF(L130="Yes",R130,0),"")))</f>
      </c>
      <c r="Z130" s="81" t="str">
        <f>IF(COUNTIF($A130:$S130,"&lt;&gt;")=0,"",IF(OR($D130="",$D130&lt;=0),"Enter an amount greater than 0.",IF($E130="","Choose who paid.",IF(COUNTIF($G130:$L130,"Yes")=0,"Choose at least one included roommate.",IF($F130="Equal among included roommates","Ready",IF($F130="Custom agreed shares",IF(OR(AND(G130="Yes",M130=""),AND(H130="Yes",N130=""),AND(I130="Yes",O130=""),AND(J130="Yes",P130=""),AND(K130="Yes",Q130=""),AND(L130="Yes",R130="")),"Enter custom shares that add up to the expense amount.",IF(ABS(SUM($M130:$R130))&lt;0.005,"Enter custom shares that add up to the expense amount.",IF(SUM($M130:$R130)&lt;$D130-0.005,"Custom shares are short by "&amp;ROUND($D130-SUM($M130:$R130),2)&amp;".",IF(SUM($M130:$R130)&gt;$D130+0.005,"Custom shares are over by "&amp;ROUND(SUM($M130:$R130)-$D130,2)&amp;".","Ready")))),"Enter custom shares that add up to the expense amount."))))))</f>
      </c>
    </row>
    <row r="131">
      <c r="A131" s="83"/>
      <c r="B131" s="57"/>
      <c r="C131" s="57"/>
      <c r="D131" s="85"/>
      <c r="E131" s="57"/>
      <c r="F131" s="57"/>
      <c r="G131" s="57"/>
      <c r="H131" s="57"/>
      <c r="I131" s="57"/>
      <c r="J131" s="57"/>
      <c r="K131" s="57"/>
      <c r="L131" s="57"/>
      <c r="M131" s="85"/>
      <c r="N131" s="85"/>
      <c r="O131" s="85"/>
      <c r="P131" s="85"/>
      <c r="Q131" s="85"/>
      <c r="R131" s="85"/>
      <c r="S131" s="57"/>
      <c r="T131" s="87" t="str">
        <f>IF(COUNTIF($A131:$S131,"&lt;&gt;")=0,"",IF($F131="Equal among included roommates",IF(G131&lt;&gt;"Yes",0,IF(COUNTIF($H131:$L131,"Yes")=0,$D131-0,ROUND($D131/COUNTIF($G131:$L131,"Yes"),2))),IF($F131="Custom agreed shares",IF(G131="Yes",M131,0),"")))</f>
      </c>
      <c r="U131" s="87" t="str">
        <f>IF(COUNTIF($A131:$S131,"&lt;&gt;")=0,"",IF($F131="Equal among included roommates",IF(H131&lt;&gt;"Yes",0,IF(COUNTIF($I131:$L131,"Yes")=0,$D131-SUM($T131:T131),ROUND($D131/COUNTIF($G131:$L131,"Yes"),2))),IF($F131="Custom agreed shares",IF(H131="Yes",N131,0),"")))</f>
      </c>
      <c r="V131" s="87" t="str">
        <f>IF(COUNTIF($A131:$S131,"&lt;&gt;")=0,"",IF($F131="Equal among included roommates",IF(I131&lt;&gt;"Yes",0,IF(COUNTIF($J131:$L131,"Yes")=0,$D131-SUM($T131:U131),ROUND($D131/COUNTIF($G131:$L131,"Yes"),2))),IF($F131="Custom agreed shares",IF(I131="Yes",O131,0),"")))</f>
      </c>
      <c r="W131" s="87" t="str">
        <f>IF(COUNTIF($A131:$S131,"&lt;&gt;")=0,"",IF($F131="Equal among included roommates",IF(J131&lt;&gt;"Yes",0,IF(COUNTIF($K131:$L131,"Yes")=0,$D131-SUM($T131:V131),ROUND($D131/COUNTIF($G131:$L131,"Yes"),2))),IF($F131="Custom agreed shares",IF(J131="Yes",P131,0),"")))</f>
      </c>
      <c r="X131" s="87" t="str">
        <f>IF(COUNTIF($A131:$S131,"&lt;&gt;")=0,"",IF($F131="Equal among included roommates",IF(K131&lt;&gt;"Yes",0,IF(COUNTIF($L131:$L131,"Yes")=0,$D131-SUM($T131:W131),ROUND($D131/COUNTIF($G131:$L131,"Yes"),2))),IF($F131="Custom agreed shares",IF(K131="Yes",Q131,0),"")))</f>
      </c>
      <c r="Y131" s="87" t="str">
        <f>IF(COUNTIF($A131:$S131,"&lt;&gt;")=0,"",IF($F131="Equal among included roommates",IF(L131&lt;&gt;"Yes",0,IF(0=0,$D131-SUM($T131:X131),ROUND($D131/COUNTIF($G131:$L131,"Yes"),2))),IF($F131="Custom agreed shares",IF(L131="Yes",R131,0),"")))</f>
      </c>
      <c r="Z131" s="81" t="str">
        <f>IF(COUNTIF($A131:$S131,"&lt;&gt;")=0,"",IF(OR($D131="",$D131&lt;=0),"Enter an amount greater than 0.",IF($E131="","Choose who paid.",IF(COUNTIF($G131:$L131,"Yes")=0,"Choose at least one included roommate.",IF($F131="Equal among included roommates","Ready",IF($F131="Custom agreed shares",IF(OR(AND(G131="Yes",M131=""),AND(H131="Yes",N131=""),AND(I131="Yes",O131=""),AND(J131="Yes",P131=""),AND(K131="Yes",Q131=""),AND(L131="Yes",R131="")),"Enter custom shares that add up to the expense amount.",IF(ABS(SUM($M131:$R131))&lt;0.005,"Enter custom shares that add up to the expense amount.",IF(SUM($M131:$R131)&lt;$D131-0.005,"Custom shares are short by "&amp;ROUND($D131-SUM($M131:$R131),2)&amp;".",IF(SUM($M131:$R131)&gt;$D131+0.005,"Custom shares are over by "&amp;ROUND(SUM($M131:$R131)-$D131,2)&amp;".","Ready")))),"Enter custom shares that add up to the expense amount."))))))</f>
      </c>
    </row>
    <row r="132">
      <c r="A132" s="83"/>
      <c r="B132" s="57"/>
      <c r="C132" s="57"/>
      <c r="D132" s="85"/>
      <c r="E132" s="57"/>
      <c r="F132" s="57"/>
      <c r="G132" s="57"/>
      <c r="H132" s="57"/>
      <c r="I132" s="57"/>
      <c r="J132" s="57"/>
      <c r="K132" s="57"/>
      <c r="L132" s="57"/>
      <c r="M132" s="85"/>
      <c r="N132" s="85"/>
      <c r="O132" s="85"/>
      <c r="P132" s="85"/>
      <c r="Q132" s="85"/>
      <c r="R132" s="85"/>
      <c r="S132" s="57"/>
      <c r="T132" s="87" t="str">
        <f>IF(COUNTIF($A132:$S132,"&lt;&gt;")=0,"",IF($F132="Equal among included roommates",IF(G132&lt;&gt;"Yes",0,IF(COUNTIF($H132:$L132,"Yes")=0,$D132-0,ROUND($D132/COUNTIF($G132:$L132,"Yes"),2))),IF($F132="Custom agreed shares",IF(G132="Yes",M132,0),"")))</f>
      </c>
      <c r="U132" s="87" t="str">
        <f>IF(COUNTIF($A132:$S132,"&lt;&gt;")=0,"",IF($F132="Equal among included roommates",IF(H132&lt;&gt;"Yes",0,IF(COUNTIF($I132:$L132,"Yes")=0,$D132-SUM($T132:T132),ROUND($D132/COUNTIF($G132:$L132,"Yes"),2))),IF($F132="Custom agreed shares",IF(H132="Yes",N132,0),"")))</f>
      </c>
      <c r="V132" s="87" t="str">
        <f>IF(COUNTIF($A132:$S132,"&lt;&gt;")=0,"",IF($F132="Equal among included roommates",IF(I132&lt;&gt;"Yes",0,IF(COUNTIF($J132:$L132,"Yes")=0,$D132-SUM($T132:U132),ROUND($D132/COUNTIF($G132:$L132,"Yes"),2))),IF($F132="Custom agreed shares",IF(I132="Yes",O132,0),"")))</f>
      </c>
      <c r="W132" s="87" t="str">
        <f>IF(COUNTIF($A132:$S132,"&lt;&gt;")=0,"",IF($F132="Equal among included roommates",IF(J132&lt;&gt;"Yes",0,IF(COUNTIF($K132:$L132,"Yes")=0,$D132-SUM($T132:V132),ROUND($D132/COUNTIF($G132:$L132,"Yes"),2))),IF($F132="Custom agreed shares",IF(J132="Yes",P132,0),"")))</f>
      </c>
      <c r="X132" s="87" t="str">
        <f>IF(COUNTIF($A132:$S132,"&lt;&gt;")=0,"",IF($F132="Equal among included roommates",IF(K132&lt;&gt;"Yes",0,IF(COUNTIF($L132:$L132,"Yes")=0,$D132-SUM($T132:W132),ROUND($D132/COUNTIF($G132:$L132,"Yes"),2))),IF($F132="Custom agreed shares",IF(K132="Yes",Q132,0),"")))</f>
      </c>
      <c r="Y132" s="87" t="str">
        <f>IF(COUNTIF($A132:$S132,"&lt;&gt;")=0,"",IF($F132="Equal among included roommates",IF(L132&lt;&gt;"Yes",0,IF(0=0,$D132-SUM($T132:X132),ROUND($D132/COUNTIF($G132:$L132,"Yes"),2))),IF($F132="Custom agreed shares",IF(L132="Yes",R132,0),"")))</f>
      </c>
      <c r="Z132" s="81" t="str">
        <f>IF(COUNTIF($A132:$S132,"&lt;&gt;")=0,"",IF(OR($D132="",$D132&lt;=0),"Enter an amount greater than 0.",IF($E132="","Choose who paid.",IF(COUNTIF($G132:$L132,"Yes")=0,"Choose at least one included roommate.",IF($F132="Equal among included roommates","Ready",IF($F132="Custom agreed shares",IF(OR(AND(G132="Yes",M132=""),AND(H132="Yes",N132=""),AND(I132="Yes",O132=""),AND(J132="Yes",P132=""),AND(K132="Yes",Q132=""),AND(L132="Yes",R132="")),"Enter custom shares that add up to the expense amount.",IF(ABS(SUM($M132:$R132))&lt;0.005,"Enter custom shares that add up to the expense amount.",IF(SUM($M132:$R132)&lt;$D132-0.005,"Custom shares are short by "&amp;ROUND($D132-SUM($M132:$R132),2)&amp;".",IF(SUM($M132:$R132)&gt;$D132+0.005,"Custom shares are over by "&amp;ROUND(SUM($M132:$R132)-$D132,2)&amp;".","Ready")))),"Enter custom shares that add up to the expense amount."))))))</f>
      </c>
    </row>
    <row r="133">
      <c r="A133" s="83"/>
      <c r="B133" s="57"/>
      <c r="C133" s="57"/>
      <c r="D133" s="85"/>
      <c r="E133" s="57"/>
      <c r="F133" s="57"/>
      <c r="G133" s="57"/>
      <c r="H133" s="57"/>
      <c r="I133" s="57"/>
      <c r="J133" s="57"/>
      <c r="K133" s="57"/>
      <c r="L133" s="57"/>
      <c r="M133" s="85"/>
      <c r="N133" s="85"/>
      <c r="O133" s="85"/>
      <c r="P133" s="85"/>
      <c r="Q133" s="85"/>
      <c r="R133" s="85"/>
      <c r="S133" s="57"/>
      <c r="T133" s="87" t="str">
        <f>IF(COUNTIF($A133:$S133,"&lt;&gt;")=0,"",IF($F133="Equal among included roommates",IF(G133&lt;&gt;"Yes",0,IF(COUNTIF($H133:$L133,"Yes")=0,$D133-0,ROUND($D133/COUNTIF($G133:$L133,"Yes"),2))),IF($F133="Custom agreed shares",IF(G133="Yes",M133,0),"")))</f>
      </c>
      <c r="U133" s="87" t="str">
        <f>IF(COUNTIF($A133:$S133,"&lt;&gt;")=0,"",IF($F133="Equal among included roommates",IF(H133&lt;&gt;"Yes",0,IF(COUNTIF($I133:$L133,"Yes")=0,$D133-SUM($T133:T133),ROUND($D133/COUNTIF($G133:$L133,"Yes"),2))),IF($F133="Custom agreed shares",IF(H133="Yes",N133,0),"")))</f>
      </c>
      <c r="V133" s="87" t="str">
        <f>IF(COUNTIF($A133:$S133,"&lt;&gt;")=0,"",IF($F133="Equal among included roommates",IF(I133&lt;&gt;"Yes",0,IF(COUNTIF($J133:$L133,"Yes")=0,$D133-SUM($T133:U133),ROUND($D133/COUNTIF($G133:$L133,"Yes"),2))),IF($F133="Custom agreed shares",IF(I133="Yes",O133,0),"")))</f>
      </c>
      <c r="W133" s="87" t="str">
        <f>IF(COUNTIF($A133:$S133,"&lt;&gt;")=0,"",IF($F133="Equal among included roommates",IF(J133&lt;&gt;"Yes",0,IF(COUNTIF($K133:$L133,"Yes")=0,$D133-SUM($T133:V133),ROUND($D133/COUNTIF($G133:$L133,"Yes"),2))),IF($F133="Custom agreed shares",IF(J133="Yes",P133,0),"")))</f>
      </c>
      <c r="X133" s="87" t="str">
        <f>IF(COUNTIF($A133:$S133,"&lt;&gt;")=0,"",IF($F133="Equal among included roommates",IF(K133&lt;&gt;"Yes",0,IF(COUNTIF($L133:$L133,"Yes")=0,$D133-SUM($T133:W133),ROUND($D133/COUNTIF($G133:$L133,"Yes"),2))),IF($F133="Custom agreed shares",IF(K133="Yes",Q133,0),"")))</f>
      </c>
      <c r="Y133" s="87" t="str">
        <f>IF(COUNTIF($A133:$S133,"&lt;&gt;")=0,"",IF($F133="Equal among included roommates",IF(L133&lt;&gt;"Yes",0,IF(0=0,$D133-SUM($T133:X133),ROUND($D133/COUNTIF($G133:$L133,"Yes"),2))),IF($F133="Custom agreed shares",IF(L133="Yes",R133,0),"")))</f>
      </c>
      <c r="Z133" s="81" t="str">
        <f>IF(COUNTIF($A133:$S133,"&lt;&gt;")=0,"",IF(OR($D133="",$D133&lt;=0),"Enter an amount greater than 0.",IF($E133="","Choose who paid.",IF(COUNTIF($G133:$L133,"Yes")=0,"Choose at least one included roommate.",IF($F133="Equal among included roommates","Ready",IF($F133="Custom agreed shares",IF(OR(AND(G133="Yes",M133=""),AND(H133="Yes",N133=""),AND(I133="Yes",O133=""),AND(J133="Yes",P133=""),AND(K133="Yes",Q133=""),AND(L133="Yes",R133="")),"Enter custom shares that add up to the expense amount.",IF(ABS(SUM($M133:$R133))&lt;0.005,"Enter custom shares that add up to the expense amount.",IF(SUM($M133:$R133)&lt;$D133-0.005,"Custom shares are short by "&amp;ROUND($D133-SUM($M133:$R133),2)&amp;".",IF(SUM($M133:$R133)&gt;$D133+0.005,"Custom shares are over by "&amp;ROUND(SUM($M133:$R133)-$D133,2)&amp;".","Ready")))),"Enter custom shares that add up to the expense amount."))))))</f>
      </c>
    </row>
    <row r="134">
      <c r="A134" s="83"/>
      <c r="B134" s="57"/>
      <c r="C134" s="57"/>
      <c r="D134" s="85"/>
      <c r="E134" s="57"/>
      <c r="F134" s="57"/>
      <c r="G134" s="57"/>
      <c r="H134" s="57"/>
      <c r="I134" s="57"/>
      <c r="J134" s="57"/>
      <c r="K134" s="57"/>
      <c r="L134" s="57"/>
      <c r="M134" s="85"/>
      <c r="N134" s="85"/>
      <c r="O134" s="85"/>
      <c r="P134" s="85"/>
      <c r="Q134" s="85"/>
      <c r="R134" s="85"/>
      <c r="S134" s="57"/>
      <c r="T134" s="87" t="str">
        <f>IF(COUNTIF($A134:$S134,"&lt;&gt;")=0,"",IF($F134="Equal among included roommates",IF(G134&lt;&gt;"Yes",0,IF(COUNTIF($H134:$L134,"Yes")=0,$D134-0,ROUND($D134/COUNTIF($G134:$L134,"Yes"),2))),IF($F134="Custom agreed shares",IF(G134="Yes",M134,0),"")))</f>
      </c>
      <c r="U134" s="87" t="str">
        <f>IF(COUNTIF($A134:$S134,"&lt;&gt;")=0,"",IF($F134="Equal among included roommates",IF(H134&lt;&gt;"Yes",0,IF(COUNTIF($I134:$L134,"Yes")=0,$D134-SUM($T134:T134),ROUND($D134/COUNTIF($G134:$L134,"Yes"),2))),IF($F134="Custom agreed shares",IF(H134="Yes",N134,0),"")))</f>
      </c>
      <c r="V134" s="87" t="str">
        <f>IF(COUNTIF($A134:$S134,"&lt;&gt;")=0,"",IF($F134="Equal among included roommates",IF(I134&lt;&gt;"Yes",0,IF(COUNTIF($J134:$L134,"Yes")=0,$D134-SUM($T134:U134),ROUND($D134/COUNTIF($G134:$L134,"Yes"),2))),IF($F134="Custom agreed shares",IF(I134="Yes",O134,0),"")))</f>
      </c>
      <c r="W134" s="87" t="str">
        <f>IF(COUNTIF($A134:$S134,"&lt;&gt;")=0,"",IF($F134="Equal among included roommates",IF(J134&lt;&gt;"Yes",0,IF(COUNTIF($K134:$L134,"Yes")=0,$D134-SUM($T134:V134),ROUND($D134/COUNTIF($G134:$L134,"Yes"),2))),IF($F134="Custom agreed shares",IF(J134="Yes",P134,0),"")))</f>
      </c>
      <c r="X134" s="87" t="str">
        <f>IF(COUNTIF($A134:$S134,"&lt;&gt;")=0,"",IF($F134="Equal among included roommates",IF(K134&lt;&gt;"Yes",0,IF(COUNTIF($L134:$L134,"Yes")=0,$D134-SUM($T134:W134),ROUND($D134/COUNTIF($G134:$L134,"Yes"),2))),IF($F134="Custom agreed shares",IF(K134="Yes",Q134,0),"")))</f>
      </c>
      <c r="Y134" s="87" t="str">
        <f>IF(COUNTIF($A134:$S134,"&lt;&gt;")=0,"",IF($F134="Equal among included roommates",IF(L134&lt;&gt;"Yes",0,IF(0=0,$D134-SUM($T134:X134),ROUND($D134/COUNTIF($G134:$L134,"Yes"),2))),IF($F134="Custom agreed shares",IF(L134="Yes",R134,0),"")))</f>
      </c>
      <c r="Z134" s="81" t="str">
        <f>IF(COUNTIF($A134:$S134,"&lt;&gt;")=0,"",IF(OR($D134="",$D134&lt;=0),"Enter an amount greater than 0.",IF($E134="","Choose who paid.",IF(COUNTIF($G134:$L134,"Yes")=0,"Choose at least one included roommate.",IF($F134="Equal among included roommates","Ready",IF($F134="Custom agreed shares",IF(OR(AND(G134="Yes",M134=""),AND(H134="Yes",N134=""),AND(I134="Yes",O134=""),AND(J134="Yes",P134=""),AND(K134="Yes",Q134=""),AND(L134="Yes",R134="")),"Enter custom shares that add up to the expense amount.",IF(ABS(SUM($M134:$R134))&lt;0.005,"Enter custom shares that add up to the expense amount.",IF(SUM($M134:$R134)&lt;$D134-0.005,"Custom shares are short by "&amp;ROUND($D134-SUM($M134:$R134),2)&amp;".",IF(SUM($M134:$R134)&gt;$D134+0.005,"Custom shares are over by "&amp;ROUND(SUM($M134:$R134)-$D134,2)&amp;".","Ready")))),"Enter custom shares that add up to the expense amount."))))))</f>
      </c>
    </row>
    <row r="135">
      <c r="A135" s="83"/>
      <c r="B135" s="57"/>
      <c r="C135" s="57"/>
      <c r="D135" s="85"/>
      <c r="E135" s="57"/>
      <c r="F135" s="57"/>
      <c r="G135" s="57"/>
      <c r="H135" s="57"/>
      <c r="I135" s="57"/>
      <c r="J135" s="57"/>
      <c r="K135" s="57"/>
      <c r="L135" s="57"/>
      <c r="M135" s="85"/>
      <c r="N135" s="85"/>
      <c r="O135" s="85"/>
      <c r="P135" s="85"/>
      <c r="Q135" s="85"/>
      <c r="R135" s="85"/>
      <c r="S135" s="57"/>
      <c r="T135" s="87" t="str">
        <f>IF(COUNTIF($A135:$S135,"&lt;&gt;")=0,"",IF($F135="Equal among included roommates",IF(G135&lt;&gt;"Yes",0,IF(COUNTIF($H135:$L135,"Yes")=0,$D135-0,ROUND($D135/COUNTIF($G135:$L135,"Yes"),2))),IF($F135="Custom agreed shares",IF(G135="Yes",M135,0),"")))</f>
      </c>
      <c r="U135" s="87" t="str">
        <f>IF(COUNTIF($A135:$S135,"&lt;&gt;")=0,"",IF($F135="Equal among included roommates",IF(H135&lt;&gt;"Yes",0,IF(COUNTIF($I135:$L135,"Yes")=0,$D135-SUM($T135:T135),ROUND($D135/COUNTIF($G135:$L135,"Yes"),2))),IF($F135="Custom agreed shares",IF(H135="Yes",N135,0),"")))</f>
      </c>
      <c r="V135" s="87" t="str">
        <f>IF(COUNTIF($A135:$S135,"&lt;&gt;")=0,"",IF($F135="Equal among included roommates",IF(I135&lt;&gt;"Yes",0,IF(COUNTIF($J135:$L135,"Yes")=0,$D135-SUM($T135:U135),ROUND($D135/COUNTIF($G135:$L135,"Yes"),2))),IF($F135="Custom agreed shares",IF(I135="Yes",O135,0),"")))</f>
      </c>
      <c r="W135" s="87" t="str">
        <f>IF(COUNTIF($A135:$S135,"&lt;&gt;")=0,"",IF($F135="Equal among included roommates",IF(J135&lt;&gt;"Yes",0,IF(COUNTIF($K135:$L135,"Yes")=0,$D135-SUM($T135:V135),ROUND($D135/COUNTIF($G135:$L135,"Yes"),2))),IF($F135="Custom agreed shares",IF(J135="Yes",P135,0),"")))</f>
      </c>
      <c r="X135" s="87" t="str">
        <f>IF(COUNTIF($A135:$S135,"&lt;&gt;")=0,"",IF($F135="Equal among included roommates",IF(K135&lt;&gt;"Yes",0,IF(COUNTIF($L135:$L135,"Yes")=0,$D135-SUM($T135:W135),ROUND($D135/COUNTIF($G135:$L135,"Yes"),2))),IF($F135="Custom agreed shares",IF(K135="Yes",Q135,0),"")))</f>
      </c>
      <c r="Y135" s="87" t="str">
        <f>IF(COUNTIF($A135:$S135,"&lt;&gt;")=0,"",IF($F135="Equal among included roommates",IF(L135&lt;&gt;"Yes",0,IF(0=0,$D135-SUM($T135:X135),ROUND($D135/COUNTIF($G135:$L135,"Yes"),2))),IF($F135="Custom agreed shares",IF(L135="Yes",R135,0),"")))</f>
      </c>
      <c r="Z135" s="81" t="str">
        <f>IF(COUNTIF($A135:$S135,"&lt;&gt;")=0,"",IF(OR($D135="",$D135&lt;=0),"Enter an amount greater than 0.",IF($E135="","Choose who paid.",IF(COUNTIF($G135:$L135,"Yes")=0,"Choose at least one included roommate.",IF($F135="Equal among included roommates","Ready",IF($F135="Custom agreed shares",IF(OR(AND(G135="Yes",M135=""),AND(H135="Yes",N135=""),AND(I135="Yes",O135=""),AND(J135="Yes",P135=""),AND(K135="Yes",Q135=""),AND(L135="Yes",R135="")),"Enter custom shares that add up to the expense amount.",IF(ABS(SUM($M135:$R135))&lt;0.005,"Enter custom shares that add up to the expense amount.",IF(SUM($M135:$R135)&lt;$D135-0.005,"Custom shares are short by "&amp;ROUND($D135-SUM($M135:$R135),2)&amp;".",IF(SUM($M135:$R135)&gt;$D135+0.005,"Custom shares are over by "&amp;ROUND(SUM($M135:$R135)-$D135,2)&amp;".","Ready")))),"Enter custom shares that add up to the expense amount."))))))</f>
      </c>
    </row>
    <row r="136">
      <c r="A136" s="83"/>
      <c r="B136" s="57"/>
      <c r="C136" s="57"/>
      <c r="D136" s="85"/>
      <c r="E136" s="57"/>
      <c r="F136" s="57"/>
      <c r="G136" s="57"/>
      <c r="H136" s="57"/>
      <c r="I136" s="57"/>
      <c r="J136" s="57"/>
      <c r="K136" s="57"/>
      <c r="L136" s="57"/>
      <c r="M136" s="85"/>
      <c r="N136" s="85"/>
      <c r="O136" s="85"/>
      <c r="P136" s="85"/>
      <c r="Q136" s="85"/>
      <c r="R136" s="85"/>
      <c r="S136" s="57"/>
      <c r="T136" s="87" t="str">
        <f>IF(COUNTIF($A136:$S136,"&lt;&gt;")=0,"",IF($F136="Equal among included roommates",IF(G136&lt;&gt;"Yes",0,IF(COUNTIF($H136:$L136,"Yes")=0,$D136-0,ROUND($D136/COUNTIF($G136:$L136,"Yes"),2))),IF($F136="Custom agreed shares",IF(G136="Yes",M136,0),"")))</f>
      </c>
      <c r="U136" s="87" t="str">
        <f>IF(COUNTIF($A136:$S136,"&lt;&gt;")=0,"",IF($F136="Equal among included roommates",IF(H136&lt;&gt;"Yes",0,IF(COUNTIF($I136:$L136,"Yes")=0,$D136-SUM($T136:T136),ROUND($D136/COUNTIF($G136:$L136,"Yes"),2))),IF($F136="Custom agreed shares",IF(H136="Yes",N136,0),"")))</f>
      </c>
      <c r="V136" s="87" t="str">
        <f>IF(COUNTIF($A136:$S136,"&lt;&gt;")=0,"",IF($F136="Equal among included roommates",IF(I136&lt;&gt;"Yes",0,IF(COUNTIF($J136:$L136,"Yes")=0,$D136-SUM($T136:U136),ROUND($D136/COUNTIF($G136:$L136,"Yes"),2))),IF($F136="Custom agreed shares",IF(I136="Yes",O136,0),"")))</f>
      </c>
      <c r="W136" s="87" t="str">
        <f>IF(COUNTIF($A136:$S136,"&lt;&gt;")=0,"",IF($F136="Equal among included roommates",IF(J136&lt;&gt;"Yes",0,IF(COUNTIF($K136:$L136,"Yes")=0,$D136-SUM($T136:V136),ROUND($D136/COUNTIF($G136:$L136,"Yes"),2))),IF($F136="Custom agreed shares",IF(J136="Yes",P136,0),"")))</f>
      </c>
      <c r="X136" s="87" t="str">
        <f>IF(COUNTIF($A136:$S136,"&lt;&gt;")=0,"",IF($F136="Equal among included roommates",IF(K136&lt;&gt;"Yes",0,IF(COUNTIF($L136:$L136,"Yes")=0,$D136-SUM($T136:W136),ROUND($D136/COUNTIF($G136:$L136,"Yes"),2))),IF($F136="Custom agreed shares",IF(K136="Yes",Q136,0),"")))</f>
      </c>
      <c r="Y136" s="87" t="str">
        <f>IF(COUNTIF($A136:$S136,"&lt;&gt;")=0,"",IF($F136="Equal among included roommates",IF(L136&lt;&gt;"Yes",0,IF(0=0,$D136-SUM($T136:X136),ROUND($D136/COUNTIF($G136:$L136,"Yes"),2))),IF($F136="Custom agreed shares",IF(L136="Yes",R136,0),"")))</f>
      </c>
      <c r="Z136" s="81" t="str">
        <f>IF(COUNTIF($A136:$S136,"&lt;&gt;")=0,"",IF(OR($D136="",$D136&lt;=0),"Enter an amount greater than 0.",IF($E136="","Choose who paid.",IF(COUNTIF($G136:$L136,"Yes")=0,"Choose at least one included roommate.",IF($F136="Equal among included roommates","Ready",IF($F136="Custom agreed shares",IF(OR(AND(G136="Yes",M136=""),AND(H136="Yes",N136=""),AND(I136="Yes",O136=""),AND(J136="Yes",P136=""),AND(K136="Yes",Q136=""),AND(L136="Yes",R136="")),"Enter custom shares that add up to the expense amount.",IF(ABS(SUM($M136:$R136))&lt;0.005,"Enter custom shares that add up to the expense amount.",IF(SUM($M136:$R136)&lt;$D136-0.005,"Custom shares are short by "&amp;ROUND($D136-SUM($M136:$R136),2)&amp;".",IF(SUM($M136:$R136)&gt;$D136+0.005,"Custom shares are over by "&amp;ROUND(SUM($M136:$R136)-$D136,2)&amp;".","Ready")))),"Enter custom shares that add up to the expense amount."))))))</f>
      </c>
    </row>
    <row r="137">
      <c r="A137" s="83"/>
      <c r="B137" s="57"/>
      <c r="C137" s="57"/>
      <c r="D137" s="85"/>
      <c r="E137" s="57"/>
      <c r="F137" s="57"/>
      <c r="G137" s="57"/>
      <c r="H137" s="57"/>
      <c r="I137" s="57"/>
      <c r="J137" s="57"/>
      <c r="K137" s="57"/>
      <c r="L137" s="57"/>
      <c r="M137" s="85"/>
      <c r="N137" s="85"/>
      <c r="O137" s="85"/>
      <c r="P137" s="85"/>
      <c r="Q137" s="85"/>
      <c r="R137" s="85"/>
      <c r="S137" s="57"/>
      <c r="T137" s="87" t="str">
        <f>IF(COUNTIF($A137:$S137,"&lt;&gt;")=0,"",IF($F137="Equal among included roommates",IF(G137&lt;&gt;"Yes",0,IF(COUNTIF($H137:$L137,"Yes")=0,$D137-0,ROUND($D137/COUNTIF($G137:$L137,"Yes"),2))),IF($F137="Custom agreed shares",IF(G137="Yes",M137,0),"")))</f>
      </c>
      <c r="U137" s="87" t="str">
        <f>IF(COUNTIF($A137:$S137,"&lt;&gt;")=0,"",IF($F137="Equal among included roommates",IF(H137&lt;&gt;"Yes",0,IF(COUNTIF($I137:$L137,"Yes")=0,$D137-SUM($T137:T137),ROUND($D137/COUNTIF($G137:$L137,"Yes"),2))),IF($F137="Custom agreed shares",IF(H137="Yes",N137,0),"")))</f>
      </c>
      <c r="V137" s="87" t="str">
        <f>IF(COUNTIF($A137:$S137,"&lt;&gt;")=0,"",IF($F137="Equal among included roommates",IF(I137&lt;&gt;"Yes",0,IF(COUNTIF($J137:$L137,"Yes")=0,$D137-SUM($T137:U137),ROUND($D137/COUNTIF($G137:$L137,"Yes"),2))),IF($F137="Custom agreed shares",IF(I137="Yes",O137,0),"")))</f>
      </c>
      <c r="W137" s="87" t="str">
        <f>IF(COUNTIF($A137:$S137,"&lt;&gt;")=0,"",IF($F137="Equal among included roommates",IF(J137&lt;&gt;"Yes",0,IF(COUNTIF($K137:$L137,"Yes")=0,$D137-SUM($T137:V137),ROUND($D137/COUNTIF($G137:$L137,"Yes"),2))),IF($F137="Custom agreed shares",IF(J137="Yes",P137,0),"")))</f>
      </c>
      <c r="X137" s="87" t="str">
        <f>IF(COUNTIF($A137:$S137,"&lt;&gt;")=0,"",IF($F137="Equal among included roommates",IF(K137&lt;&gt;"Yes",0,IF(COUNTIF($L137:$L137,"Yes")=0,$D137-SUM($T137:W137),ROUND($D137/COUNTIF($G137:$L137,"Yes"),2))),IF($F137="Custom agreed shares",IF(K137="Yes",Q137,0),"")))</f>
      </c>
      <c r="Y137" s="87" t="str">
        <f>IF(COUNTIF($A137:$S137,"&lt;&gt;")=0,"",IF($F137="Equal among included roommates",IF(L137&lt;&gt;"Yes",0,IF(0=0,$D137-SUM($T137:X137),ROUND($D137/COUNTIF($G137:$L137,"Yes"),2))),IF($F137="Custom agreed shares",IF(L137="Yes",R137,0),"")))</f>
      </c>
      <c r="Z137" s="81" t="str">
        <f>IF(COUNTIF($A137:$S137,"&lt;&gt;")=0,"",IF(OR($D137="",$D137&lt;=0),"Enter an amount greater than 0.",IF($E137="","Choose who paid.",IF(COUNTIF($G137:$L137,"Yes")=0,"Choose at least one included roommate.",IF($F137="Equal among included roommates","Ready",IF($F137="Custom agreed shares",IF(OR(AND(G137="Yes",M137=""),AND(H137="Yes",N137=""),AND(I137="Yes",O137=""),AND(J137="Yes",P137=""),AND(K137="Yes",Q137=""),AND(L137="Yes",R137="")),"Enter custom shares that add up to the expense amount.",IF(ABS(SUM($M137:$R137))&lt;0.005,"Enter custom shares that add up to the expense amount.",IF(SUM($M137:$R137)&lt;$D137-0.005,"Custom shares are short by "&amp;ROUND($D137-SUM($M137:$R137),2)&amp;".",IF(SUM($M137:$R137)&gt;$D137+0.005,"Custom shares are over by "&amp;ROUND(SUM($M137:$R137)-$D137,2)&amp;".","Ready")))),"Enter custom shares that add up to the expense amount."))))))</f>
      </c>
    </row>
    <row r="138">
      <c r="A138" s="83"/>
      <c r="B138" s="57"/>
      <c r="C138" s="57"/>
      <c r="D138" s="85"/>
      <c r="E138" s="57"/>
      <c r="F138" s="57"/>
      <c r="G138" s="57"/>
      <c r="H138" s="57"/>
      <c r="I138" s="57"/>
      <c r="J138" s="57"/>
      <c r="K138" s="57"/>
      <c r="L138" s="57"/>
      <c r="M138" s="85"/>
      <c r="N138" s="85"/>
      <c r="O138" s="85"/>
      <c r="P138" s="85"/>
      <c r="Q138" s="85"/>
      <c r="R138" s="85"/>
      <c r="S138" s="57"/>
      <c r="T138" s="87" t="str">
        <f>IF(COUNTIF($A138:$S138,"&lt;&gt;")=0,"",IF($F138="Equal among included roommates",IF(G138&lt;&gt;"Yes",0,IF(COUNTIF($H138:$L138,"Yes")=0,$D138-0,ROUND($D138/COUNTIF($G138:$L138,"Yes"),2))),IF($F138="Custom agreed shares",IF(G138="Yes",M138,0),"")))</f>
      </c>
      <c r="U138" s="87" t="str">
        <f>IF(COUNTIF($A138:$S138,"&lt;&gt;")=0,"",IF($F138="Equal among included roommates",IF(H138&lt;&gt;"Yes",0,IF(COUNTIF($I138:$L138,"Yes")=0,$D138-SUM($T138:T138),ROUND($D138/COUNTIF($G138:$L138,"Yes"),2))),IF($F138="Custom agreed shares",IF(H138="Yes",N138,0),"")))</f>
      </c>
      <c r="V138" s="87" t="str">
        <f>IF(COUNTIF($A138:$S138,"&lt;&gt;")=0,"",IF($F138="Equal among included roommates",IF(I138&lt;&gt;"Yes",0,IF(COUNTIF($J138:$L138,"Yes")=0,$D138-SUM($T138:U138),ROUND($D138/COUNTIF($G138:$L138,"Yes"),2))),IF($F138="Custom agreed shares",IF(I138="Yes",O138,0),"")))</f>
      </c>
      <c r="W138" s="87" t="str">
        <f>IF(COUNTIF($A138:$S138,"&lt;&gt;")=0,"",IF($F138="Equal among included roommates",IF(J138&lt;&gt;"Yes",0,IF(COUNTIF($K138:$L138,"Yes")=0,$D138-SUM($T138:V138),ROUND($D138/COUNTIF($G138:$L138,"Yes"),2))),IF($F138="Custom agreed shares",IF(J138="Yes",P138,0),"")))</f>
      </c>
      <c r="X138" s="87" t="str">
        <f>IF(COUNTIF($A138:$S138,"&lt;&gt;")=0,"",IF($F138="Equal among included roommates",IF(K138&lt;&gt;"Yes",0,IF(COUNTIF($L138:$L138,"Yes")=0,$D138-SUM($T138:W138),ROUND($D138/COUNTIF($G138:$L138,"Yes"),2))),IF($F138="Custom agreed shares",IF(K138="Yes",Q138,0),"")))</f>
      </c>
      <c r="Y138" s="87" t="str">
        <f>IF(COUNTIF($A138:$S138,"&lt;&gt;")=0,"",IF($F138="Equal among included roommates",IF(L138&lt;&gt;"Yes",0,IF(0=0,$D138-SUM($T138:X138),ROUND($D138/COUNTIF($G138:$L138,"Yes"),2))),IF($F138="Custom agreed shares",IF(L138="Yes",R138,0),"")))</f>
      </c>
      <c r="Z138" s="81" t="str">
        <f>IF(COUNTIF($A138:$S138,"&lt;&gt;")=0,"",IF(OR($D138="",$D138&lt;=0),"Enter an amount greater than 0.",IF($E138="","Choose who paid.",IF(COUNTIF($G138:$L138,"Yes")=0,"Choose at least one included roommate.",IF($F138="Equal among included roommates","Ready",IF($F138="Custom agreed shares",IF(OR(AND(G138="Yes",M138=""),AND(H138="Yes",N138=""),AND(I138="Yes",O138=""),AND(J138="Yes",P138=""),AND(K138="Yes",Q138=""),AND(L138="Yes",R138="")),"Enter custom shares that add up to the expense amount.",IF(ABS(SUM($M138:$R138))&lt;0.005,"Enter custom shares that add up to the expense amount.",IF(SUM($M138:$R138)&lt;$D138-0.005,"Custom shares are short by "&amp;ROUND($D138-SUM($M138:$R138),2)&amp;".",IF(SUM($M138:$R138)&gt;$D138+0.005,"Custom shares are over by "&amp;ROUND(SUM($M138:$R138)-$D138,2)&amp;".","Ready")))),"Enter custom shares that add up to the expense amount."))))))</f>
      </c>
    </row>
    <row r="139">
      <c r="A139" s="83"/>
      <c r="B139" s="57"/>
      <c r="C139" s="57"/>
      <c r="D139" s="85"/>
      <c r="E139" s="57"/>
      <c r="F139" s="57"/>
      <c r="G139" s="57"/>
      <c r="H139" s="57"/>
      <c r="I139" s="57"/>
      <c r="J139" s="57"/>
      <c r="K139" s="57"/>
      <c r="L139" s="57"/>
      <c r="M139" s="85"/>
      <c r="N139" s="85"/>
      <c r="O139" s="85"/>
      <c r="P139" s="85"/>
      <c r="Q139" s="85"/>
      <c r="R139" s="85"/>
      <c r="S139" s="57"/>
      <c r="T139" s="87" t="str">
        <f>IF(COUNTIF($A139:$S139,"&lt;&gt;")=0,"",IF($F139="Equal among included roommates",IF(G139&lt;&gt;"Yes",0,IF(COUNTIF($H139:$L139,"Yes")=0,$D139-0,ROUND($D139/COUNTIF($G139:$L139,"Yes"),2))),IF($F139="Custom agreed shares",IF(G139="Yes",M139,0),"")))</f>
      </c>
      <c r="U139" s="87" t="str">
        <f>IF(COUNTIF($A139:$S139,"&lt;&gt;")=0,"",IF($F139="Equal among included roommates",IF(H139&lt;&gt;"Yes",0,IF(COUNTIF($I139:$L139,"Yes")=0,$D139-SUM($T139:T139),ROUND($D139/COUNTIF($G139:$L139,"Yes"),2))),IF($F139="Custom agreed shares",IF(H139="Yes",N139,0),"")))</f>
      </c>
      <c r="V139" s="87" t="str">
        <f>IF(COUNTIF($A139:$S139,"&lt;&gt;")=0,"",IF($F139="Equal among included roommates",IF(I139&lt;&gt;"Yes",0,IF(COUNTIF($J139:$L139,"Yes")=0,$D139-SUM($T139:U139),ROUND($D139/COUNTIF($G139:$L139,"Yes"),2))),IF($F139="Custom agreed shares",IF(I139="Yes",O139,0),"")))</f>
      </c>
      <c r="W139" s="87" t="str">
        <f>IF(COUNTIF($A139:$S139,"&lt;&gt;")=0,"",IF($F139="Equal among included roommates",IF(J139&lt;&gt;"Yes",0,IF(COUNTIF($K139:$L139,"Yes")=0,$D139-SUM($T139:V139),ROUND($D139/COUNTIF($G139:$L139,"Yes"),2))),IF($F139="Custom agreed shares",IF(J139="Yes",P139,0),"")))</f>
      </c>
      <c r="X139" s="87" t="str">
        <f>IF(COUNTIF($A139:$S139,"&lt;&gt;")=0,"",IF($F139="Equal among included roommates",IF(K139&lt;&gt;"Yes",0,IF(COUNTIF($L139:$L139,"Yes")=0,$D139-SUM($T139:W139),ROUND($D139/COUNTIF($G139:$L139,"Yes"),2))),IF($F139="Custom agreed shares",IF(K139="Yes",Q139,0),"")))</f>
      </c>
      <c r="Y139" s="87" t="str">
        <f>IF(COUNTIF($A139:$S139,"&lt;&gt;")=0,"",IF($F139="Equal among included roommates",IF(L139&lt;&gt;"Yes",0,IF(0=0,$D139-SUM($T139:X139),ROUND($D139/COUNTIF($G139:$L139,"Yes"),2))),IF($F139="Custom agreed shares",IF(L139="Yes",R139,0),"")))</f>
      </c>
      <c r="Z139" s="81" t="str">
        <f>IF(COUNTIF($A139:$S139,"&lt;&gt;")=0,"",IF(OR($D139="",$D139&lt;=0),"Enter an amount greater than 0.",IF($E139="","Choose who paid.",IF(COUNTIF($G139:$L139,"Yes")=0,"Choose at least one included roommate.",IF($F139="Equal among included roommates","Ready",IF($F139="Custom agreed shares",IF(OR(AND(G139="Yes",M139=""),AND(H139="Yes",N139=""),AND(I139="Yes",O139=""),AND(J139="Yes",P139=""),AND(K139="Yes",Q139=""),AND(L139="Yes",R139="")),"Enter custom shares that add up to the expense amount.",IF(ABS(SUM($M139:$R139))&lt;0.005,"Enter custom shares that add up to the expense amount.",IF(SUM($M139:$R139)&lt;$D139-0.005,"Custom shares are short by "&amp;ROUND($D139-SUM($M139:$R139),2)&amp;".",IF(SUM($M139:$R139)&gt;$D139+0.005,"Custom shares are over by "&amp;ROUND(SUM($M139:$R139)-$D139,2)&amp;".","Ready")))),"Enter custom shares that add up to the expense amount."))))))</f>
      </c>
    </row>
    <row r="140">
      <c r="A140" s="83"/>
      <c r="B140" s="57"/>
      <c r="C140" s="57"/>
      <c r="D140" s="85"/>
      <c r="E140" s="57"/>
      <c r="F140" s="57"/>
      <c r="G140" s="57"/>
      <c r="H140" s="57"/>
      <c r="I140" s="57"/>
      <c r="J140" s="57"/>
      <c r="K140" s="57"/>
      <c r="L140" s="57"/>
      <c r="M140" s="85"/>
      <c r="N140" s="85"/>
      <c r="O140" s="85"/>
      <c r="P140" s="85"/>
      <c r="Q140" s="85"/>
      <c r="R140" s="85"/>
      <c r="S140" s="57"/>
      <c r="T140" s="87" t="str">
        <f>IF(COUNTIF($A140:$S140,"&lt;&gt;")=0,"",IF($F140="Equal among included roommates",IF(G140&lt;&gt;"Yes",0,IF(COUNTIF($H140:$L140,"Yes")=0,$D140-0,ROUND($D140/COUNTIF($G140:$L140,"Yes"),2))),IF($F140="Custom agreed shares",IF(G140="Yes",M140,0),"")))</f>
      </c>
      <c r="U140" s="87" t="str">
        <f>IF(COUNTIF($A140:$S140,"&lt;&gt;")=0,"",IF($F140="Equal among included roommates",IF(H140&lt;&gt;"Yes",0,IF(COUNTIF($I140:$L140,"Yes")=0,$D140-SUM($T140:T140),ROUND($D140/COUNTIF($G140:$L140,"Yes"),2))),IF($F140="Custom agreed shares",IF(H140="Yes",N140,0),"")))</f>
      </c>
      <c r="V140" s="87" t="str">
        <f>IF(COUNTIF($A140:$S140,"&lt;&gt;")=0,"",IF($F140="Equal among included roommates",IF(I140&lt;&gt;"Yes",0,IF(COUNTIF($J140:$L140,"Yes")=0,$D140-SUM($T140:U140),ROUND($D140/COUNTIF($G140:$L140,"Yes"),2))),IF($F140="Custom agreed shares",IF(I140="Yes",O140,0),"")))</f>
      </c>
      <c r="W140" s="87" t="str">
        <f>IF(COUNTIF($A140:$S140,"&lt;&gt;")=0,"",IF($F140="Equal among included roommates",IF(J140&lt;&gt;"Yes",0,IF(COUNTIF($K140:$L140,"Yes")=0,$D140-SUM($T140:V140),ROUND($D140/COUNTIF($G140:$L140,"Yes"),2))),IF($F140="Custom agreed shares",IF(J140="Yes",P140,0),"")))</f>
      </c>
      <c r="X140" s="87" t="str">
        <f>IF(COUNTIF($A140:$S140,"&lt;&gt;")=0,"",IF($F140="Equal among included roommates",IF(K140&lt;&gt;"Yes",0,IF(COUNTIF($L140:$L140,"Yes")=0,$D140-SUM($T140:W140),ROUND($D140/COUNTIF($G140:$L140,"Yes"),2))),IF($F140="Custom agreed shares",IF(K140="Yes",Q140,0),"")))</f>
      </c>
      <c r="Y140" s="87" t="str">
        <f>IF(COUNTIF($A140:$S140,"&lt;&gt;")=0,"",IF($F140="Equal among included roommates",IF(L140&lt;&gt;"Yes",0,IF(0=0,$D140-SUM($T140:X140),ROUND($D140/COUNTIF($G140:$L140,"Yes"),2))),IF($F140="Custom agreed shares",IF(L140="Yes",R140,0),"")))</f>
      </c>
      <c r="Z140" s="81" t="str">
        <f>IF(COUNTIF($A140:$S140,"&lt;&gt;")=0,"",IF(OR($D140="",$D140&lt;=0),"Enter an amount greater than 0.",IF($E140="","Choose who paid.",IF(COUNTIF($G140:$L140,"Yes")=0,"Choose at least one included roommate.",IF($F140="Equal among included roommates","Ready",IF($F140="Custom agreed shares",IF(OR(AND(G140="Yes",M140=""),AND(H140="Yes",N140=""),AND(I140="Yes",O140=""),AND(J140="Yes",P140=""),AND(K140="Yes",Q140=""),AND(L140="Yes",R140="")),"Enter custom shares that add up to the expense amount.",IF(ABS(SUM($M140:$R140))&lt;0.005,"Enter custom shares that add up to the expense amount.",IF(SUM($M140:$R140)&lt;$D140-0.005,"Custom shares are short by "&amp;ROUND($D140-SUM($M140:$R140),2)&amp;".",IF(SUM($M140:$R140)&gt;$D140+0.005,"Custom shares are over by "&amp;ROUND(SUM($M140:$R140)-$D140,2)&amp;".","Ready")))),"Enter custom shares that add up to the expense amount."))))))</f>
      </c>
    </row>
    <row r="141">
      <c r="A141" s="83"/>
      <c r="B141" s="57"/>
      <c r="C141" s="57"/>
      <c r="D141" s="85"/>
      <c r="E141" s="57"/>
      <c r="F141" s="57"/>
      <c r="G141" s="57"/>
      <c r="H141" s="57"/>
      <c r="I141" s="57"/>
      <c r="J141" s="57"/>
      <c r="K141" s="57"/>
      <c r="L141" s="57"/>
      <c r="M141" s="85"/>
      <c r="N141" s="85"/>
      <c r="O141" s="85"/>
      <c r="P141" s="85"/>
      <c r="Q141" s="85"/>
      <c r="R141" s="85"/>
      <c r="S141" s="57"/>
      <c r="T141" s="87" t="str">
        <f>IF(COUNTIF($A141:$S141,"&lt;&gt;")=0,"",IF($F141="Equal among included roommates",IF(G141&lt;&gt;"Yes",0,IF(COUNTIF($H141:$L141,"Yes")=0,$D141-0,ROUND($D141/COUNTIF($G141:$L141,"Yes"),2))),IF($F141="Custom agreed shares",IF(G141="Yes",M141,0),"")))</f>
      </c>
      <c r="U141" s="87" t="str">
        <f>IF(COUNTIF($A141:$S141,"&lt;&gt;")=0,"",IF($F141="Equal among included roommates",IF(H141&lt;&gt;"Yes",0,IF(COUNTIF($I141:$L141,"Yes")=0,$D141-SUM($T141:T141),ROUND($D141/COUNTIF($G141:$L141,"Yes"),2))),IF($F141="Custom agreed shares",IF(H141="Yes",N141,0),"")))</f>
      </c>
      <c r="V141" s="87" t="str">
        <f>IF(COUNTIF($A141:$S141,"&lt;&gt;")=0,"",IF($F141="Equal among included roommates",IF(I141&lt;&gt;"Yes",0,IF(COUNTIF($J141:$L141,"Yes")=0,$D141-SUM($T141:U141),ROUND($D141/COUNTIF($G141:$L141,"Yes"),2))),IF($F141="Custom agreed shares",IF(I141="Yes",O141,0),"")))</f>
      </c>
      <c r="W141" s="87" t="str">
        <f>IF(COUNTIF($A141:$S141,"&lt;&gt;")=0,"",IF($F141="Equal among included roommates",IF(J141&lt;&gt;"Yes",0,IF(COUNTIF($K141:$L141,"Yes")=0,$D141-SUM($T141:V141),ROUND($D141/COUNTIF($G141:$L141,"Yes"),2))),IF($F141="Custom agreed shares",IF(J141="Yes",P141,0),"")))</f>
      </c>
      <c r="X141" s="87" t="str">
        <f>IF(COUNTIF($A141:$S141,"&lt;&gt;")=0,"",IF($F141="Equal among included roommates",IF(K141&lt;&gt;"Yes",0,IF(COUNTIF($L141:$L141,"Yes")=0,$D141-SUM($T141:W141),ROUND($D141/COUNTIF($G141:$L141,"Yes"),2))),IF($F141="Custom agreed shares",IF(K141="Yes",Q141,0),"")))</f>
      </c>
      <c r="Y141" s="87" t="str">
        <f>IF(COUNTIF($A141:$S141,"&lt;&gt;")=0,"",IF($F141="Equal among included roommates",IF(L141&lt;&gt;"Yes",0,IF(0=0,$D141-SUM($T141:X141),ROUND($D141/COUNTIF($G141:$L141,"Yes"),2))),IF($F141="Custom agreed shares",IF(L141="Yes",R141,0),"")))</f>
      </c>
      <c r="Z141" s="81" t="str">
        <f>IF(COUNTIF($A141:$S141,"&lt;&gt;")=0,"",IF(OR($D141="",$D141&lt;=0),"Enter an amount greater than 0.",IF($E141="","Choose who paid.",IF(COUNTIF($G141:$L141,"Yes")=0,"Choose at least one included roommate.",IF($F141="Equal among included roommates","Ready",IF($F141="Custom agreed shares",IF(OR(AND(G141="Yes",M141=""),AND(H141="Yes",N141=""),AND(I141="Yes",O141=""),AND(J141="Yes",P141=""),AND(K141="Yes",Q141=""),AND(L141="Yes",R141="")),"Enter custom shares that add up to the expense amount.",IF(ABS(SUM($M141:$R141))&lt;0.005,"Enter custom shares that add up to the expense amount.",IF(SUM($M141:$R141)&lt;$D141-0.005,"Custom shares are short by "&amp;ROUND($D141-SUM($M141:$R141),2)&amp;".",IF(SUM($M141:$R141)&gt;$D141+0.005,"Custom shares are over by "&amp;ROUND(SUM($M141:$R141)-$D141,2)&amp;".","Ready")))),"Enter custom shares that add up to the expense amount."))))))</f>
      </c>
    </row>
    <row r="142">
      <c r="A142" s="83"/>
      <c r="B142" s="57"/>
      <c r="C142" s="57"/>
      <c r="D142" s="85"/>
      <c r="E142" s="57"/>
      <c r="F142" s="57"/>
      <c r="G142" s="57"/>
      <c r="H142" s="57"/>
      <c r="I142" s="57"/>
      <c r="J142" s="57"/>
      <c r="K142" s="57"/>
      <c r="L142" s="57"/>
      <c r="M142" s="85"/>
      <c r="N142" s="85"/>
      <c r="O142" s="85"/>
      <c r="P142" s="85"/>
      <c r="Q142" s="85"/>
      <c r="R142" s="85"/>
      <c r="S142" s="57"/>
      <c r="T142" s="87" t="str">
        <f>IF(COUNTIF($A142:$S142,"&lt;&gt;")=0,"",IF($F142="Equal among included roommates",IF(G142&lt;&gt;"Yes",0,IF(COUNTIF($H142:$L142,"Yes")=0,$D142-0,ROUND($D142/COUNTIF($G142:$L142,"Yes"),2))),IF($F142="Custom agreed shares",IF(G142="Yes",M142,0),"")))</f>
      </c>
      <c r="U142" s="87" t="str">
        <f>IF(COUNTIF($A142:$S142,"&lt;&gt;")=0,"",IF($F142="Equal among included roommates",IF(H142&lt;&gt;"Yes",0,IF(COUNTIF($I142:$L142,"Yes")=0,$D142-SUM($T142:T142),ROUND($D142/COUNTIF($G142:$L142,"Yes"),2))),IF($F142="Custom agreed shares",IF(H142="Yes",N142,0),"")))</f>
      </c>
      <c r="V142" s="87" t="str">
        <f>IF(COUNTIF($A142:$S142,"&lt;&gt;")=0,"",IF($F142="Equal among included roommates",IF(I142&lt;&gt;"Yes",0,IF(COUNTIF($J142:$L142,"Yes")=0,$D142-SUM($T142:U142),ROUND($D142/COUNTIF($G142:$L142,"Yes"),2))),IF($F142="Custom agreed shares",IF(I142="Yes",O142,0),"")))</f>
      </c>
      <c r="W142" s="87" t="str">
        <f>IF(COUNTIF($A142:$S142,"&lt;&gt;")=0,"",IF($F142="Equal among included roommates",IF(J142&lt;&gt;"Yes",0,IF(COUNTIF($K142:$L142,"Yes")=0,$D142-SUM($T142:V142),ROUND($D142/COUNTIF($G142:$L142,"Yes"),2))),IF($F142="Custom agreed shares",IF(J142="Yes",P142,0),"")))</f>
      </c>
      <c r="X142" s="87" t="str">
        <f>IF(COUNTIF($A142:$S142,"&lt;&gt;")=0,"",IF($F142="Equal among included roommates",IF(K142&lt;&gt;"Yes",0,IF(COUNTIF($L142:$L142,"Yes")=0,$D142-SUM($T142:W142),ROUND($D142/COUNTIF($G142:$L142,"Yes"),2))),IF($F142="Custom agreed shares",IF(K142="Yes",Q142,0),"")))</f>
      </c>
      <c r="Y142" s="87" t="str">
        <f>IF(COUNTIF($A142:$S142,"&lt;&gt;")=0,"",IF($F142="Equal among included roommates",IF(L142&lt;&gt;"Yes",0,IF(0=0,$D142-SUM($T142:X142),ROUND($D142/COUNTIF($G142:$L142,"Yes"),2))),IF($F142="Custom agreed shares",IF(L142="Yes",R142,0),"")))</f>
      </c>
      <c r="Z142" s="81" t="str">
        <f>IF(COUNTIF($A142:$S142,"&lt;&gt;")=0,"",IF(OR($D142="",$D142&lt;=0),"Enter an amount greater than 0.",IF($E142="","Choose who paid.",IF(COUNTIF($G142:$L142,"Yes")=0,"Choose at least one included roommate.",IF($F142="Equal among included roommates","Ready",IF($F142="Custom agreed shares",IF(OR(AND(G142="Yes",M142=""),AND(H142="Yes",N142=""),AND(I142="Yes",O142=""),AND(J142="Yes",P142=""),AND(K142="Yes",Q142=""),AND(L142="Yes",R142="")),"Enter custom shares that add up to the expense amount.",IF(ABS(SUM($M142:$R142))&lt;0.005,"Enter custom shares that add up to the expense amount.",IF(SUM($M142:$R142)&lt;$D142-0.005,"Custom shares are short by "&amp;ROUND($D142-SUM($M142:$R142),2)&amp;".",IF(SUM($M142:$R142)&gt;$D142+0.005,"Custom shares are over by "&amp;ROUND(SUM($M142:$R142)-$D142,2)&amp;".","Ready")))),"Enter custom shares that add up to the expense amount."))))))</f>
      </c>
    </row>
    <row r="143">
      <c r="A143" s="83"/>
      <c r="B143" s="57"/>
      <c r="C143" s="57"/>
      <c r="D143" s="85"/>
      <c r="E143" s="57"/>
      <c r="F143" s="57"/>
      <c r="G143" s="57"/>
      <c r="H143" s="57"/>
      <c r="I143" s="57"/>
      <c r="J143" s="57"/>
      <c r="K143" s="57"/>
      <c r="L143" s="57"/>
      <c r="M143" s="85"/>
      <c r="N143" s="85"/>
      <c r="O143" s="85"/>
      <c r="P143" s="85"/>
      <c r="Q143" s="85"/>
      <c r="R143" s="85"/>
      <c r="S143" s="57"/>
      <c r="T143" s="87" t="str">
        <f>IF(COUNTIF($A143:$S143,"&lt;&gt;")=0,"",IF($F143="Equal among included roommates",IF(G143&lt;&gt;"Yes",0,IF(COUNTIF($H143:$L143,"Yes")=0,$D143-0,ROUND($D143/COUNTIF($G143:$L143,"Yes"),2))),IF($F143="Custom agreed shares",IF(G143="Yes",M143,0),"")))</f>
      </c>
      <c r="U143" s="87" t="str">
        <f>IF(COUNTIF($A143:$S143,"&lt;&gt;")=0,"",IF($F143="Equal among included roommates",IF(H143&lt;&gt;"Yes",0,IF(COUNTIF($I143:$L143,"Yes")=0,$D143-SUM($T143:T143),ROUND($D143/COUNTIF($G143:$L143,"Yes"),2))),IF($F143="Custom agreed shares",IF(H143="Yes",N143,0),"")))</f>
      </c>
      <c r="V143" s="87" t="str">
        <f>IF(COUNTIF($A143:$S143,"&lt;&gt;")=0,"",IF($F143="Equal among included roommates",IF(I143&lt;&gt;"Yes",0,IF(COUNTIF($J143:$L143,"Yes")=0,$D143-SUM($T143:U143),ROUND($D143/COUNTIF($G143:$L143,"Yes"),2))),IF($F143="Custom agreed shares",IF(I143="Yes",O143,0),"")))</f>
      </c>
      <c r="W143" s="87" t="str">
        <f>IF(COUNTIF($A143:$S143,"&lt;&gt;")=0,"",IF($F143="Equal among included roommates",IF(J143&lt;&gt;"Yes",0,IF(COUNTIF($K143:$L143,"Yes")=0,$D143-SUM($T143:V143),ROUND($D143/COUNTIF($G143:$L143,"Yes"),2))),IF($F143="Custom agreed shares",IF(J143="Yes",P143,0),"")))</f>
      </c>
      <c r="X143" s="87" t="str">
        <f>IF(COUNTIF($A143:$S143,"&lt;&gt;")=0,"",IF($F143="Equal among included roommates",IF(K143&lt;&gt;"Yes",0,IF(COUNTIF($L143:$L143,"Yes")=0,$D143-SUM($T143:W143),ROUND($D143/COUNTIF($G143:$L143,"Yes"),2))),IF($F143="Custom agreed shares",IF(K143="Yes",Q143,0),"")))</f>
      </c>
      <c r="Y143" s="87" t="str">
        <f>IF(COUNTIF($A143:$S143,"&lt;&gt;")=0,"",IF($F143="Equal among included roommates",IF(L143&lt;&gt;"Yes",0,IF(0=0,$D143-SUM($T143:X143),ROUND($D143/COUNTIF($G143:$L143,"Yes"),2))),IF($F143="Custom agreed shares",IF(L143="Yes",R143,0),"")))</f>
      </c>
      <c r="Z143" s="81" t="str">
        <f>IF(COUNTIF($A143:$S143,"&lt;&gt;")=0,"",IF(OR($D143="",$D143&lt;=0),"Enter an amount greater than 0.",IF($E143="","Choose who paid.",IF(COUNTIF($G143:$L143,"Yes")=0,"Choose at least one included roommate.",IF($F143="Equal among included roommates","Ready",IF($F143="Custom agreed shares",IF(OR(AND(G143="Yes",M143=""),AND(H143="Yes",N143=""),AND(I143="Yes",O143=""),AND(J143="Yes",P143=""),AND(K143="Yes",Q143=""),AND(L143="Yes",R143="")),"Enter custom shares that add up to the expense amount.",IF(ABS(SUM($M143:$R143))&lt;0.005,"Enter custom shares that add up to the expense amount.",IF(SUM($M143:$R143)&lt;$D143-0.005,"Custom shares are short by "&amp;ROUND($D143-SUM($M143:$R143),2)&amp;".",IF(SUM($M143:$R143)&gt;$D143+0.005,"Custom shares are over by "&amp;ROUND(SUM($M143:$R143)-$D143,2)&amp;".","Ready")))),"Enter custom shares that add up to the expense amount."))))))</f>
      </c>
    </row>
    <row r="144">
      <c r="A144" s="83"/>
      <c r="B144" s="57"/>
      <c r="C144" s="57"/>
      <c r="D144" s="85"/>
      <c r="E144" s="57"/>
      <c r="F144" s="57"/>
      <c r="G144" s="57"/>
      <c r="H144" s="57"/>
      <c r="I144" s="57"/>
      <c r="J144" s="57"/>
      <c r="K144" s="57"/>
      <c r="L144" s="57"/>
      <c r="M144" s="85"/>
      <c r="N144" s="85"/>
      <c r="O144" s="85"/>
      <c r="P144" s="85"/>
      <c r="Q144" s="85"/>
      <c r="R144" s="85"/>
      <c r="S144" s="57"/>
      <c r="T144" s="87" t="str">
        <f>IF(COUNTIF($A144:$S144,"&lt;&gt;")=0,"",IF($F144="Equal among included roommates",IF(G144&lt;&gt;"Yes",0,IF(COUNTIF($H144:$L144,"Yes")=0,$D144-0,ROUND($D144/COUNTIF($G144:$L144,"Yes"),2))),IF($F144="Custom agreed shares",IF(G144="Yes",M144,0),"")))</f>
      </c>
      <c r="U144" s="87" t="str">
        <f>IF(COUNTIF($A144:$S144,"&lt;&gt;")=0,"",IF($F144="Equal among included roommates",IF(H144&lt;&gt;"Yes",0,IF(COUNTIF($I144:$L144,"Yes")=0,$D144-SUM($T144:T144),ROUND($D144/COUNTIF($G144:$L144,"Yes"),2))),IF($F144="Custom agreed shares",IF(H144="Yes",N144,0),"")))</f>
      </c>
      <c r="V144" s="87" t="str">
        <f>IF(COUNTIF($A144:$S144,"&lt;&gt;")=0,"",IF($F144="Equal among included roommates",IF(I144&lt;&gt;"Yes",0,IF(COUNTIF($J144:$L144,"Yes")=0,$D144-SUM($T144:U144),ROUND($D144/COUNTIF($G144:$L144,"Yes"),2))),IF($F144="Custom agreed shares",IF(I144="Yes",O144,0),"")))</f>
      </c>
      <c r="W144" s="87" t="str">
        <f>IF(COUNTIF($A144:$S144,"&lt;&gt;")=0,"",IF($F144="Equal among included roommates",IF(J144&lt;&gt;"Yes",0,IF(COUNTIF($K144:$L144,"Yes")=0,$D144-SUM($T144:V144),ROUND($D144/COUNTIF($G144:$L144,"Yes"),2))),IF($F144="Custom agreed shares",IF(J144="Yes",P144,0),"")))</f>
      </c>
      <c r="X144" s="87" t="str">
        <f>IF(COUNTIF($A144:$S144,"&lt;&gt;")=0,"",IF($F144="Equal among included roommates",IF(K144&lt;&gt;"Yes",0,IF(COUNTIF($L144:$L144,"Yes")=0,$D144-SUM($T144:W144),ROUND($D144/COUNTIF($G144:$L144,"Yes"),2))),IF($F144="Custom agreed shares",IF(K144="Yes",Q144,0),"")))</f>
      </c>
      <c r="Y144" s="87" t="str">
        <f>IF(COUNTIF($A144:$S144,"&lt;&gt;")=0,"",IF($F144="Equal among included roommates",IF(L144&lt;&gt;"Yes",0,IF(0=0,$D144-SUM($T144:X144),ROUND($D144/COUNTIF($G144:$L144,"Yes"),2))),IF($F144="Custom agreed shares",IF(L144="Yes",R144,0),"")))</f>
      </c>
      <c r="Z144" s="81" t="str">
        <f>IF(COUNTIF($A144:$S144,"&lt;&gt;")=0,"",IF(OR($D144="",$D144&lt;=0),"Enter an amount greater than 0.",IF($E144="","Choose who paid.",IF(COUNTIF($G144:$L144,"Yes")=0,"Choose at least one included roommate.",IF($F144="Equal among included roommates","Ready",IF($F144="Custom agreed shares",IF(OR(AND(G144="Yes",M144=""),AND(H144="Yes",N144=""),AND(I144="Yes",O144=""),AND(J144="Yes",P144=""),AND(K144="Yes",Q144=""),AND(L144="Yes",R144="")),"Enter custom shares that add up to the expense amount.",IF(ABS(SUM($M144:$R144))&lt;0.005,"Enter custom shares that add up to the expense amount.",IF(SUM($M144:$R144)&lt;$D144-0.005,"Custom shares are short by "&amp;ROUND($D144-SUM($M144:$R144),2)&amp;".",IF(SUM($M144:$R144)&gt;$D144+0.005,"Custom shares are over by "&amp;ROUND(SUM($M144:$R144)-$D144,2)&amp;".","Ready")))),"Enter custom shares that add up to the expense amount."))))))</f>
      </c>
    </row>
    <row r="145">
      <c r="A145" s="83"/>
      <c r="B145" s="57"/>
      <c r="C145" s="57"/>
      <c r="D145" s="85"/>
      <c r="E145" s="57"/>
      <c r="F145" s="57"/>
      <c r="G145" s="57"/>
      <c r="H145" s="57"/>
      <c r="I145" s="57"/>
      <c r="J145" s="57"/>
      <c r="K145" s="57"/>
      <c r="L145" s="57"/>
      <c r="M145" s="85"/>
      <c r="N145" s="85"/>
      <c r="O145" s="85"/>
      <c r="P145" s="85"/>
      <c r="Q145" s="85"/>
      <c r="R145" s="85"/>
      <c r="S145" s="57"/>
      <c r="T145" s="87" t="str">
        <f>IF(COUNTIF($A145:$S145,"&lt;&gt;")=0,"",IF($F145="Equal among included roommates",IF(G145&lt;&gt;"Yes",0,IF(COUNTIF($H145:$L145,"Yes")=0,$D145-0,ROUND($D145/COUNTIF($G145:$L145,"Yes"),2))),IF($F145="Custom agreed shares",IF(G145="Yes",M145,0),"")))</f>
      </c>
      <c r="U145" s="87" t="str">
        <f>IF(COUNTIF($A145:$S145,"&lt;&gt;")=0,"",IF($F145="Equal among included roommates",IF(H145&lt;&gt;"Yes",0,IF(COUNTIF($I145:$L145,"Yes")=0,$D145-SUM($T145:T145),ROUND($D145/COUNTIF($G145:$L145,"Yes"),2))),IF($F145="Custom agreed shares",IF(H145="Yes",N145,0),"")))</f>
      </c>
      <c r="V145" s="87" t="str">
        <f>IF(COUNTIF($A145:$S145,"&lt;&gt;")=0,"",IF($F145="Equal among included roommates",IF(I145&lt;&gt;"Yes",0,IF(COUNTIF($J145:$L145,"Yes")=0,$D145-SUM($T145:U145),ROUND($D145/COUNTIF($G145:$L145,"Yes"),2))),IF($F145="Custom agreed shares",IF(I145="Yes",O145,0),"")))</f>
      </c>
      <c r="W145" s="87" t="str">
        <f>IF(COUNTIF($A145:$S145,"&lt;&gt;")=0,"",IF($F145="Equal among included roommates",IF(J145&lt;&gt;"Yes",0,IF(COUNTIF($K145:$L145,"Yes")=0,$D145-SUM($T145:V145),ROUND($D145/COUNTIF($G145:$L145,"Yes"),2))),IF($F145="Custom agreed shares",IF(J145="Yes",P145,0),"")))</f>
      </c>
      <c r="X145" s="87" t="str">
        <f>IF(COUNTIF($A145:$S145,"&lt;&gt;")=0,"",IF($F145="Equal among included roommates",IF(K145&lt;&gt;"Yes",0,IF(COUNTIF($L145:$L145,"Yes")=0,$D145-SUM($T145:W145),ROUND($D145/COUNTIF($G145:$L145,"Yes"),2))),IF($F145="Custom agreed shares",IF(K145="Yes",Q145,0),"")))</f>
      </c>
      <c r="Y145" s="87" t="str">
        <f>IF(COUNTIF($A145:$S145,"&lt;&gt;")=0,"",IF($F145="Equal among included roommates",IF(L145&lt;&gt;"Yes",0,IF(0=0,$D145-SUM($T145:X145),ROUND($D145/COUNTIF($G145:$L145,"Yes"),2))),IF($F145="Custom agreed shares",IF(L145="Yes",R145,0),"")))</f>
      </c>
      <c r="Z145" s="81" t="str">
        <f>IF(COUNTIF($A145:$S145,"&lt;&gt;")=0,"",IF(OR($D145="",$D145&lt;=0),"Enter an amount greater than 0.",IF($E145="","Choose who paid.",IF(COUNTIF($G145:$L145,"Yes")=0,"Choose at least one included roommate.",IF($F145="Equal among included roommates","Ready",IF($F145="Custom agreed shares",IF(OR(AND(G145="Yes",M145=""),AND(H145="Yes",N145=""),AND(I145="Yes",O145=""),AND(J145="Yes",P145=""),AND(K145="Yes",Q145=""),AND(L145="Yes",R145="")),"Enter custom shares that add up to the expense amount.",IF(ABS(SUM($M145:$R145))&lt;0.005,"Enter custom shares that add up to the expense amount.",IF(SUM($M145:$R145)&lt;$D145-0.005,"Custom shares are short by "&amp;ROUND($D145-SUM($M145:$R145),2)&amp;".",IF(SUM($M145:$R145)&gt;$D145+0.005,"Custom shares are over by "&amp;ROUND(SUM($M145:$R145)-$D145,2)&amp;".","Ready")))),"Enter custom shares that add up to the expense amount."))))))</f>
      </c>
    </row>
    <row r="146">
      <c r="A146" s="83"/>
      <c r="B146" s="57"/>
      <c r="C146" s="57"/>
      <c r="D146" s="85"/>
      <c r="E146" s="57"/>
      <c r="F146" s="57"/>
      <c r="G146" s="57"/>
      <c r="H146" s="57"/>
      <c r="I146" s="57"/>
      <c r="J146" s="57"/>
      <c r="K146" s="57"/>
      <c r="L146" s="57"/>
      <c r="M146" s="85"/>
      <c r="N146" s="85"/>
      <c r="O146" s="85"/>
      <c r="P146" s="85"/>
      <c r="Q146" s="85"/>
      <c r="R146" s="85"/>
      <c r="S146" s="57"/>
      <c r="T146" s="87" t="str">
        <f>IF(COUNTIF($A146:$S146,"&lt;&gt;")=0,"",IF($F146="Equal among included roommates",IF(G146&lt;&gt;"Yes",0,IF(COUNTIF($H146:$L146,"Yes")=0,$D146-0,ROUND($D146/COUNTIF($G146:$L146,"Yes"),2))),IF($F146="Custom agreed shares",IF(G146="Yes",M146,0),"")))</f>
      </c>
      <c r="U146" s="87" t="str">
        <f>IF(COUNTIF($A146:$S146,"&lt;&gt;")=0,"",IF($F146="Equal among included roommates",IF(H146&lt;&gt;"Yes",0,IF(COUNTIF($I146:$L146,"Yes")=0,$D146-SUM($T146:T146),ROUND($D146/COUNTIF($G146:$L146,"Yes"),2))),IF($F146="Custom agreed shares",IF(H146="Yes",N146,0),"")))</f>
      </c>
      <c r="V146" s="87" t="str">
        <f>IF(COUNTIF($A146:$S146,"&lt;&gt;")=0,"",IF($F146="Equal among included roommates",IF(I146&lt;&gt;"Yes",0,IF(COUNTIF($J146:$L146,"Yes")=0,$D146-SUM($T146:U146),ROUND($D146/COUNTIF($G146:$L146,"Yes"),2))),IF($F146="Custom agreed shares",IF(I146="Yes",O146,0),"")))</f>
      </c>
      <c r="W146" s="87" t="str">
        <f>IF(COUNTIF($A146:$S146,"&lt;&gt;")=0,"",IF($F146="Equal among included roommates",IF(J146&lt;&gt;"Yes",0,IF(COUNTIF($K146:$L146,"Yes")=0,$D146-SUM($T146:V146),ROUND($D146/COUNTIF($G146:$L146,"Yes"),2))),IF($F146="Custom agreed shares",IF(J146="Yes",P146,0),"")))</f>
      </c>
      <c r="X146" s="87" t="str">
        <f>IF(COUNTIF($A146:$S146,"&lt;&gt;")=0,"",IF($F146="Equal among included roommates",IF(K146&lt;&gt;"Yes",0,IF(COUNTIF($L146:$L146,"Yes")=0,$D146-SUM($T146:W146),ROUND($D146/COUNTIF($G146:$L146,"Yes"),2))),IF($F146="Custom agreed shares",IF(K146="Yes",Q146,0),"")))</f>
      </c>
      <c r="Y146" s="87" t="str">
        <f>IF(COUNTIF($A146:$S146,"&lt;&gt;")=0,"",IF($F146="Equal among included roommates",IF(L146&lt;&gt;"Yes",0,IF(0=0,$D146-SUM($T146:X146),ROUND($D146/COUNTIF($G146:$L146,"Yes"),2))),IF($F146="Custom agreed shares",IF(L146="Yes",R146,0),"")))</f>
      </c>
      <c r="Z146" s="81" t="str">
        <f>IF(COUNTIF($A146:$S146,"&lt;&gt;")=0,"",IF(OR($D146="",$D146&lt;=0),"Enter an amount greater than 0.",IF($E146="","Choose who paid.",IF(COUNTIF($G146:$L146,"Yes")=0,"Choose at least one included roommate.",IF($F146="Equal among included roommates","Ready",IF($F146="Custom agreed shares",IF(OR(AND(G146="Yes",M146=""),AND(H146="Yes",N146=""),AND(I146="Yes",O146=""),AND(J146="Yes",P146=""),AND(K146="Yes",Q146=""),AND(L146="Yes",R146="")),"Enter custom shares that add up to the expense amount.",IF(ABS(SUM($M146:$R146))&lt;0.005,"Enter custom shares that add up to the expense amount.",IF(SUM($M146:$R146)&lt;$D146-0.005,"Custom shares are short by "&amp;ROUND($D146-SUM($M146:$R146),2)&amp;".",IF(SUM($M146:$R146)&gt;$D146+0.005,"Custom shares are over by "&amp;ROUND(SUM($M146:$R146)-$D146,2)&amp;".","Ready")))),"Enter custom shares that add up to the expense amount."))))))</f>
      </c>
    </row>
    <row r="147">
      <c r="A147" s="83"/>
      <c r="B147" s="57"/>
      <c r="C147" s="57"/>
      <c r="D147" s="85"/>
      <c r="E147" s="57"/>
      <c r="F147" s="57"/>
      <c r="G147" s="57"/>
      <c r="H147" s="57"/>
      <c r="I147" s="57"/>
      <c r="J147" s="57"/>
      <c r="K147" s="57"/>
      <c r="L147" s="57"/>
      <c r="M147" s="85"/>
      <c r="N147" s="85"/>
      <c r="O147" s="85"/>
      <c r="P147" s="85"/>
      <c r="Q147" s="85"/>
      <c r="R147" s="85"/>
      <c r="S147" s="57"/>
      <c r="T147" s="87" t="str">
        <f>IF(COUNTIF($A147:$S147,"&lt;&gt;")=0,"",IF($F147="Equal among included roommates",IF(G147&lt;&gt;"Yes",0,IF(COUNTIF($H147:$L147,"Yes")=0,$D147-0,ROUND($D147/COUNTIF($G147:$L147,"Yes"),2))),IF($F147="Custom agreed shares",IF(G147="Yes",M147,0),"")))</f>
      </c>
      <c r="U147" s="87" t="str">
        <f>IF(COUNTIF($A147:$S147,"&lt;&gt;")=0,"",IF($F147="Equal among included roommates",IF(H147&lt;&gt;"Yes",0,IF(COUNTIF($I147:$L147,"Yes")=0,$D147-SUM($T147:T147),ROUND($D147/COUNTIF($G147:$L147,"Yes"),2))),IF($F147="Custom agreed shares",IF(H147="Yes",N147,0),"")))</f>
      </c>
      <c r="V147" s="87" t="str">
        <f>IF(COUNTIF($A147:$S147,"&lt;&gt;")=0,"",IF($F147="Equal among included roommates",IF(I147&lt;&gt;"Yes",0,IF(COUNTIF($J147:$L147,"Yes")=0,$D147-SUM($T147:U147),ROUND($D147/COUNTIF($G147:$L147,"Yes"),2))),IF($F147="Custom agreed shares",IF(I147="Yes",O147,0),"")))</f>
      </c>
      <c r="W147" s="87" t="str">
        <f>IF(COUNTIF($A147:$S147,"&lt;&gt;")=0,"",IF($F147="Equal among included roommates",IF(J147&lt;&gt;"Yes",0,IF(COUNTIF($K147:$L147,"Yes")=0,$D147-SUM($T147:V147),ROUND($D147/COUNTIF($G147:$L147,"Yes"),2))),IF($F147="Custom agreed shares",IF(J147="Yes",P147,0),"")))</f>
      </c>
      <c r="X147" s="87" t="str">
        <f>IF(COUNTIF($A147:$S147,"&lt;&gt;")=0,"",IF($F147="Equal among included roommates",IF(K147&lt;&gt;"Yes",0,IF(COUNTIF($L147:$L147,"Yes")=0,$D147-SUM($T147:W147),ROUND($D147/COUNTIF($G147:$L147,"Yes"),2))),IF($F147="Custom agreed shares",IF(K147="Yes",Q147,0),"")))</f>
      </c>
      <c r="Y147" s="87" t="str">
        <f>IF(COUNTIF($A147:$S147,"&lt;&gt;")=0,"",IF($F147="Equal among included roommates",IF(L147&lt;&gt;"Yes",0,IF(0=0,$D147-SUM($T147:X147),ROUND($D147/COUNTIF($G147:$L147,"Yes"),2))),IF($F147="Custom agreed shares",IF(L147="Yes",R147,0),"")))</f>
      </c>
      <c r="Z147" s="81" t="str">
        <f>IF(COUNTIF($A147:$S147,"&lt;&gt;")=0,"",IF(OR($D147="",$D147&lt;=0),"Enter an amount greater than 0.",IF($E147="","Choose who paid.",IF(COUNTIF($G147:$L147,"Yes")=0,"Choose at least one included roommate.",IF($F147="Equal among included roommates","Ready",IF($F147="Custom agreed shares",IF(OR(AND(G147="Yes",M147=""),AND(H147="Yes",N147=""),AND(I147="Yes",O147=""),AND(J147="Yes",P147=""),AND(K147="Yes",Q147=""),AND(L147="Yes",R147="")),"Enter custom shares that add up to the expense amount.",IF(ABS(SUM($M147:$R147))&lt;0.005,"Enter custom shares that add up to the expense amount.",IF(SUM($M147:$R147)&lt;$D147-0.005,"Custom shares are short by "&amp;ROUND($D147-SUM($M147:$R147),2)&amp;".",IF(SUM($M147:$R147)&gt;$D147+0.005,"Custom shares are over by "&amp;ROUND(SUM($M147:$R147)-$D147,2)&amp;".","Ready")))),"Enter custom shares that add up to the expense amount."))))))</f>
      </c>
    </row>
    <row r="148">
      <c r="A148" s="83"/>
      <c r="B148" s="57"/>
      <c r="C148" s="57"/>
      <c r="D148" s="85"/>
      <c r="E148" s="57"/>
      <c r="F148" s="57"/>
      <c r="G148" s="57"/>
      <c r="H148" s="57"/>
      <c r="I148" s="57"/>
      <c r="J148" s="57"/>
      <c r="K148" s="57"/>
      <c r="L148" s="57"/>
      <c r="M148" s="85"/>
      <c r="N148" s="85"/>
      <c r="O148" s="85"/>
      <c r="P148" s="85"/>
      <c r="Q148" s="85"/>
      <c r="R148" s="85"/>
      <c r="S148" s="57"/>
      <c r="T148" s="87" t="str">
        <f>IF(COUNTIF($A148:$S148,"&lt;&gt;")=0,"",IF($F148="Equal among included roommates",IF(G148&lt;&gt;"Yes",0,IF(COUNTIF($H148:$L148,"Yes")=0,$D148-0,ROUND($D148/COUNTIF($G148:$L148,"Yes"),2))),IF($F148="Custom agreed shares",IF(G148="Yes",M148,0),"")))</f>
      </c>
      <c r="U148" s="87" t="str">
        <f>IF(COUNTIF($A148:$S148,"&lt;&gt;")=0,"",IF($F148="Equal among included roommates",IF(H148&lt;&gt;"Yes",0,IF(COUNTIF($I148:$L148,"Yes")=0,$D148-SUM($T148:T148),ROUND($D148/COUNTIF($G148:$L148,"Yes"),2))),IF($F148="Custom agreed shares",IF(H148="Yes",N148,0),"")))</f>
      </c>
      <c r="V148" s="87" t="str">
        <f>IF(COUNTIF($A148:$S148,"&lt;&gt;")=0,"",IF($F148="Equal among included roommates",IF(I148&lt;&gt;"Yes",0,IF(COUNTIF($J148:$L148,"Yes")=0,$D148-SUM($T148:U148),ROUND($D148/COUNTIF($G148:$L148,"Yes"),2))),IF($F148="Custom agreed shares",IF(I148="Yes",O148,0),"")))</f>
      </c>
      <c r="W148" s="87" t="str">
        <f>IF(COUNTIF($A148:$S148,"&lt;&gt;")=0,"",IF($F148="Equal among included roommates",IF(J148&lt;&gt;"Yes",0,IF(COUNTIF($K148:$L148,"Yes")=0,$D148-SUM($T148:V148),ROUND($D148/COUNTIF($G148:$L148,"Yes"),2))),IF($F148="Custom agreed shares",IF(J148="Yes",P148,0),"")))</f>
      </c>
      <c r="X148" s="87" t="str">
        <f>IF(COUNTIF($A148:$S148,"&lt;&gt;")=0,"",IF($F148="Equal among included roommates",IF(K148&lt;&gt;"Yes",0,IF(COUNTIF($L148:$L148,"Yes")=0,$D148-SUM($T148:W148),ROUND($D148/COUNTIF($G148:$L148,"Yes"),2))),IF($F148="Custom agreed shares",IF(K148="Yes",Q148,0),"")))</f>
      </c>
      <c r="Y148" s="87" t="str">
        <f>IF(COUNTIF($A148:$S148,"&lt;&gt;")=0,"",IF($F148="Equal among included roommates",IF(L148&lt;&gt;"Yes",0,IF(0=0,$D148-SUM($T148:X148),ROUND($D148/COUNTIF($G148:$L148,"Yes"),2))),IF($F148="Custom agreed shares",IF(L148="Yes",R148,0),"")))</f>
      </c>
      <c r="Z148" s="81" t="str">
        <f>IF(COUNTIF($A148:$S148,"&lt;&gt;")=0,"",IF(OR($D148="",$D148&lt;=0),"Enter an amount greater than 0.",IF($E148="","Choose who paid.",IF(COUNTIF($G148:$L148,"Yes")=0,"Choose at least one included roommate.",IF($F148="Equal among included roommates","Ready",IF($F148="Custom agreed shares",IF(OR(AND(G148="Yes",M148=""),AND(H148="Yes",N148=""),AND(I148="Yes",O148=""),AND(J148="Yes",P148=""),AND(K148="Yes",Q148=""),AND(L148="Yes",R148="")),"Enter custom shares that add up to the expense amount.",IF(ABS(SUM($M148:$R148))&lt;0.005,"Enter custom shares that add up to the expense amount.",IF(SUM($M148:$R148)&lt;$D148-0.005,"Custom shares are short by "&amp;ROUND($D148-SUM($M148:$R148),2)&amp;".",IF(SUM($M148:$R148)&gt;$D148+0.005,"Custom shares are over by "&amp;ROUND(SUM($M148:$R148)-$D148,2)&amp;".","Ready")))),"Enter custom shares that add up to the expense amount."))))))</f>
      </c>
    </row>
    <row r="149">
      <c r="A149" s="83"/>
      <c r="B149" s="57"/>
      <c r="C149" s="57"/>
      <c r="D149" s="85"/>
      <c r="E149" s="57"/>
      <c r="F149" s="57"/>
      <c r="G149" s="57"/>
      <c r="H149" s="57"/>
      <c r="I149" s="57"/>
      <c r="J149" s="57"/>
      <c r="K149" s="57"/>
      <c r="L149" s="57"/>
      <c r="M149" s="85"/>
      <c r="N149" s="85"/>
      <c r="O149" s="85"/>
      <c r="P149" s="85"/>
      <c r="Q149" s="85"/>
      <c r="R149" s="85"/>
      <c r="S149" s="57"/>
      <c r="T149" s="87" t="str">
        <f>IF(COUNTIF($A149:$S149,"&lt;&gt;")=0,"",IF($F149="Equal among included roommates",IF(G149&lt;&gt;"Yes",0,IF(COUNTIF($H149:$L149,"Yes")=0,$D149-0,ROUND($D149/COUNTIF($G149:$L149,"Yes"),2))),IF($F149="Custom agreed shares",IF(G149="Yes",M149,0),"")))</f>
      </c>
      <c r="U149" s="87" t="str">
        <f>IF(COUNTIF($A149:$S149,"&lt;&gt;")=0,"",IF($F149="Equal among included roommates",IF(H149&lt;&gt;"Yes",0,IF(COUNTIF($I149:$L149,"Yes")=0,$D149-SUM($T149:T149),ROUND($D149/COUNTIF($G149:$L149,"Yes"),2))),IF($F149="Custom agreed shares",IF(H149="Yes",N149,0),"")))</f>
      </c>
      <c r="V149" s="87" t="str">
        <f>IF(COUNTIF($A149:$S149,"&lt;&gt;")=0,"",IF($F149="Equal among included roommates",IF(I149&lt;&gt;"Yes",0,IF(COUNTIF($J149:$L149,"Yes")=0,$D149-SUM($T149:U149),ROUND($D149/COUNTIF($G149:$L149,"Yes"),2))),IF($F149="Custom agreed shares",IF(I149="Yes",O149,0),"")))</f>
      </c>
      <c r="W149" s="87" t="str">
        <f>IF(COUNTIF($A149:$S149,"&lt;&gt;")=0,"",IF($F149="Equal among included roommates",IF(J149&lt;&gt;"Yes",0,IF(COUNTIF($K149:$L149,"Yes")=0,$D149-SUM($T149:V149),ROUND($D149/COUNTIF($G149:$L149,"Yes"),2))),IF($F149="Custom agreed shares",IF(J149="Yes",P149,0),"")))</f>
      </c>
      <c r="X149" s="87" t="str">
        <f>IF(COUNTIF($A149:$S149,"&lt;&gt;")=0,"",IF($F149="Equal among included roommates",IF(K149&lt;&gt;"Yes",0,IF(COUNTIF($L149:$L149,"Yes")=0,$D149-SUM($T149:W149),ROUND($D149/COUNTIF($G149:$L149,"Yes"),2))),IF($F149="Custom agreed shares",IF(K149="Yes",Q149,0),"")))</f>
      </c>
      <c r="Y149" s="87" t="str">
        <f>IF(COUNTIF($A149:$S149,"&lt;&gt;")=0,"",IF($F149="Equal among included roommates",IF(L149&lt;&gt;"Yes",0,IF(0=0,$D149-SUM($T149:X149),ROUND($D149/COUNTIF($G149:$L149,"Yes"),2))),IF($F149="Custom agreed shares",IF(L149="Yes",R149,0),"")))</f>
      </c>
      <c r="Z149" s="81" t="str">
        <f>IF(COUNTIF($A149:$S149,"&lt;&gt;")=0,"",IF(OR($D149="",$D149&lt;=0),"Enter an amount greater than 0.",IF($E149="","Choose who paid.",IF(COUNTIF($G149:$L149,"Yes")=0,"Choose at least one included roommate.",IF($F149="Equal among included roommates","Ready",IF($F149="Custom agreed shares",IF(OR(AND(G149="Yes",M149=""),AND(H149="Yes",N149=""),AND(I149="Yes",O149=""),AND(J149="Yes",P149=""),AND(K149="Yes",Q149=""),AND(L149="Yes",R149="")),"Enter custom shares that add up to the expense amount.",IF(ABS(SUM($M149:$R149))&lt;0.005,"Enter custom shares that add up to the expense amount.",IF(SUM($M149:$R149)&lt;$D149-0.005,"Custom shares are short by "&amp;ROUND($D149-SUM($M149:$R149),2)&amp;".",IF(SUM($M149:$R149)&gt;$D149+0.005,"Custom shares are over by "&amp;ROUND(SUM($M149:$R149)-$D149,2)&amp;".","Ready")))),"Enter custom shares that add up to the expense amount."))))))</f>
      </c>
    </row>
    <row r="150">
      <c r="A150" s="83"/>
      <c r="B150" s="57"/>
      <c r="C150" s="57"/>
      <c r="D150" s="85"/>
      <c r="E150" s="57"/>
      <c r="F150" s="57"/>
      <c r="G150" s="57"/>
      <c r="H150" s="57"/>
      <c r="I150" s="57"/>
      <c r="J150" s="57"/>
      <c r="K150" s="57"/>
      <c r="L150" s="57"/>
      <c r="M150" s="85"/>
      <c r="N150" s="85"/>
      <c r="O150" s="85"/>
      <c r="P150" s="85"/>
      <c r="Q150" s="85"/>
      <c r="R150" s="85"/>
      <c r="S150" s="57"/>
      <c r="T150" s="87" t="str">
        <f>IF(COUNTIF($A150:$S150,"&lt;&gt;")=0,"",IF($F150="Equal among included roommates",IF(G150&lt;&gt;"Yes",0,IF(COUNTIF($H150:$L150,"Yes")=0,$D150-0,ROUND($D150/COUNTIF($G150:$L150,"Yes"),2))),IF($F150="Custom agreed shares",IF(G150="Yes",M150,0),"")))</f>
      </c>
      <c r="U150" s="87" t="str">
        <f>IF(COUNTIF($A150:$S150,"&lt;&gt;")=0,"",IF($F150="Equal among included roommates",IF(H150&lt;&gt;"Yes",0,IF(COUNTIF($I150:$L150,"Yes")=0,$D150-SUM($T150:T150),ROUND($D150/COUNTIF($G150:$L150,"Yes"),2))),IF($F150="Custom agreed shares",IF(H150="Yes",N150,0),"")))</f>
      </c>
      <c r="V150" s="87" t="str">
        <f>IF(COUNTIF($A150:$S150,"&lt;&gt;")=0,"",IF($F150="Equal among included roommates",IF(I150&lt;&gt;"Yes",0,IF(COUNTIF($J150:$L150,"Yes")=0,$D150-SUM($T150:U150),ROUND($D150/COUNTIF($G150:$L150,"Yes"),2))),IF($F150="Custom agreed shares",IF(I150="Yes",O150,0),"")))</f>
      </c>
      <c r="W150" s="87" t="str">
        <f>IF(COUNTIF($A150:$S150,"&lt;&gt;")=0,"",IF($F150="Equal among included roommates",IF(J150&lt;&gt;"Yes",0,IF(COUNTIF($K150:$L150,"Yes")=0,$D150-SUM($T150:V150),ROUND($D150/COUNTIF($G150:$L150,"Yes"),2))),IF($F150="Custom agreed shares",IF(J150="Yes",P150,0),"")))</f>
      </c>
      <c r="X150" s="87" t="str">
        <f>IF(COUNTIF($A150:$S150,"&lt;&gt;")=0,"",IF($F150="Equal among included roommates",IF(K150&lt;&gt;"Yes",0,IF(COUNTIF($L150:$L150,"Yes")=0,$D150-SUM($T150:W150),ROUND($D150/COUNTIF($G150:$L150,"Yes"),2))),IF($F150="Custom agreed shares",IF(K150="Yes",Q150,0),"")))</f>
      </c>
      <c r="Y150" s="87" t="str">
        <f>IF(COUNTIF($A150:$S150,"&lt;&gt;")=0,"",IF($F150="Equal among included roommates",IF(L150&lt;&gt;"Yes",0,IF(0=0,$D150-SUM($T150:X150),ROUND($D150/COUNTIF($G150:$L150,"Yes"),2))),IF($F150="Custom agreed shares",IF(L150="Yes",R150,0),"")))</f>
      </c>
      <c r="Z150" s="81" t="str">
        <f>IF(COUNTIF($A150:$S150,"&lt;&gt;")=0,"",IF(OR($D150="",$D150&lt;=0),"Enter an amount greater than 0.",IF($E150="","Choose who paid.",IF(COUNTIF($G150:$L150,"Yes")=0,"Choose at least one included roommate.",IF($F150="Equal among included roommates","Ready",IF($F150="Custom agreed shares",IF(OR(AND(G150="Yes",M150=""),AND(H150="Yes",N150=""),AND(I150="Yes",O150=""),AND(J150="Yes",P150=""),AND(K150="Yes",Q150=""),AND(L150="Yes",R150="")),"Enter custom shares that add up to the expense amount.",IF(ABS(SUM($M150:$R150))&lt;0.005,"Enter custom shares that add up to the expense amount.",IF(SUM($M150:$R150)&lt;$D150-0.005,"Custom shares are short by "&amp;ROUND($D150-SUM($M150:$R150),2)&amp;".",IF(SUM($M150:$R150)&gt;$D150+0.005,"Custom shares are over by "&amp;ROUND(SUM($M150:$R150)-$D150,2)&amp;".","Ready")))),"Enter custom shares that add up to the expense amount."))))))</f>
      </c>
    </row>
    <row r="151">
      <c r="A151" s="83"/>
      <c r="B151" s="57"/>
      <c r="C151" s="57"/>
      <c r="D151" s="85"/>
      <c r="E151" s="57"/>
      <c r="F151" s="57"/>
      <c r="G151" s="57"/>
      <c r="H151" s="57"/>
      <c r="I151" s="57"/>
      <c r="J151" s="57"/>
      <c r="K151" s="57"/>
      <c r="L151" s="57"/>
      <c r="M151" s="85"/>
      <c r="N151" s="85"/>
      <c r="O151" s="85"/>
      <c r="P151" s="85"/>
      <c r="Q151" s="85"/>
      <c r="R151" s="85"/>
      <c r="S151" s="57"/>
      <c r="T151" s="87" t="str">
        <f>IF(COUNTIF($A151:$S151,"&lt;&gt;")=0,"",IF($F151="Equal among included roommates",IF(G151&lt;&gt;"Yes",0,IF(COUNTIF($H151:$L151,"Yes")=0,$D151-0,ROUND($D151/COUNTIF($G151:$L151,"Yes"),2))),IF($F151="Custom agreed shares",IF(G151="Yes",M151,0),"")))</f>
      </c>
      <c r="U151" s="87" t="str">
        <f>IF(COUNTIF($A151:$S151,"&lt;&gt;")=0,"",IF($F151="Equal among included roommates",IF(H151&lt;&gt;"Yes",0,IF(COUNTIF($I151:$L151,"Yes")=0,$D151-SUM($T151:T151),ROUND($D151/COUNTIF($G151:$L151,"Yes"),2))),IF($F151="Custom agreed shares",IF(H151="Yes",N151,0),"")))</f>
      </c>
      <c r="V151" s="87" t="str">
        <f>IF(COUNTIF($A151:$S151,"&lt;&gt;")=0,"",IF($F151="Equal among included roommates",IF(I151&lt;&gt;"Yes",0,IF(COUNTIF($J151:$L151,"Yes")=0,$D151-SUM($T151:U151),ROUND($D151/COUNTIF($G151:$L151,"Yes"),2))),IF($F151="Custom agreed shares",IF(I151="Yes",O151,0),"")))</f>
      </c>
      <c r="W151" s="87" t="str">
        <f>IF(COUNTIF($A151:$S151,"&lt;&gt;")=0,"",IF($F151="Equal among included roommates",IF(J151&lt;&gt;"Yes",0,IF(COUNTIF($K151:$L151,"Yes")=0,$D151-SUM($T151:V151),ROUND($D151/COUNTIF($G151:$L151,"Yes"),2))),IF($F151="Custom agreed shares",IF(J151="Yes",P151,0),"")))</f>
      </c>
      <c r="X151" s="87" t="str">
        <f>IF(COUNTIF($A151:$S151,"&lt;&gt;")=0,"",IF($F151="Equal among included roommates",IF(K151&lt;&gt;"Yes",0,IF(COUNTIF($L151:$L151,"Yes")=0,$D151-SUM($T151:W151),ROUND($D151/COUNTIF($G151:$L151,"Yes"),2))),IF($F151="Custom agreed shares",IF(K151="Yes",Q151,0),"")))</f>
      </c>
      <c r="Y151" s="87" t="str">
        <f>IF(COUNTIF($A151:$S151,"&lt;&gt;")=0,"",IF($F151="Equal among included roommates",IF(L151&lt;&gt;"Yes",0,IF(0=0,$D151-SUM($T151:X151),ROUND($D151/COUNTIF($G151:$L151,"Yes"),2))),IF($F151="Custom agreed shares",IF(L151="Yes",R151,0),"")))</f>
      </c>
      <c r="Z151" s="81" t="str">
        <f>IF(COUNTIF($A151:$S151,"&lt;&gt;")=0,"",IF(OR($D151="",$D151&lt;=0),"Enter an amount greater than 0.",IF($E151="","Choose who paid.",IF(COUNTIF($G151:$L151,"Yes")=0,"Choose at least one included roommate.",IF($F151="Equal among included roommates","Ready",IF($F151="Custom agreed shares",IF(OR(AND(G151="Yes",M151=""),AND(H151="Yes",N151=""),AND(I151="Yes",O151=""),AND(J151="Yes",P151=""),AND(K151="Yes",Q151=""),AND(L151="Yes",R151="")),"Enter custom shares that add up to the expense amount.",IF(ABS(SUM($M151:$R151))&lt;0.005,"Enter custom shares that add up to the expense amount.",IF(SUM($M151:$R151)&lt;$D151-0.005,"Custom shares are short by "&amp;ROUND($D151-SUM($M151:$R151),2)&amp;".",IF(SUM($M151:$R151)&gt;$D151+0.005,"Custom shares are over by "&amp;ROUND(SUM($M151:$R151)-$D151,2)&amp;".","Ready")))),"Enter custom shares that add up to the expense amount."))))))</f>
      </c>
    </row>
    <row r="152">
      <c r="A152" s="83"/>
      <c r="B152" s="57"/>
      <c r="C152" s="57"/>
      <c r="D152" s="85"/>
      <c r="E152" s="57"/>
      <c r="F152" s="57"/>
      <c r="G152" s="57"/>
      <c r="H152" s="57"/>
      <c r="I152" s="57"/>
      <c r="J152" s="57"/>
      <c r="K152" s="57"/>
      <c r="L152" s="57"/>
      <c r="M152" s="85"/>
      <c r="N152" s="85"/>
      <c r="O152" s="85"/>
      <c r="P152" s="85"/>
      <c r="Q152" s="85"/>
      <c r="R152" s="85"/>
      <c r="S152" s="57"/>
      <c r="T152" s="87" t="str">
        <f>IF(COUNTIF($A152:$S152,"&lt;&gt;")=0,"",IF($F152="Equal among included roommates",IF(G152&lt;&gt;"Yes",0,IF(COUNTIF($H152:$L152,"Yes")=0,$D152-0,ROUND($D152/COUNTIF($G152:$L152,"Yes"),2))),IF($F152="Custom agreed shares",IF(G152="Yes",M152,0),"")))</f>
      </c>
      <c r="U152" s="87" t="str">
        <f>IF(COUNTIF($A152:$S152,"&lt;&gt;")=0,"",IF($F152="Equal among included roommates",IF(H152&lt;&gt;"Yes",0,IF(COUNTIF($I152:$L152,"Yes")=0,$D152-SUM($T152:T152),ROUND($D152/COUNTIF($G152:$L152,"Yes"),2))),IF($F152="Custom agreed shares",IF(H152="Yes",N152,0),"")))</f>
      </c>
      <c r="V152" s="87" t="str">
        <f>IF(COUNTIF($A152:$S152,"&lt;&gt;")=0,"",IF($F152="Equal among included roommates",IF(I152&lt;&gt;"Yes",0,IF(COUNTIF($J152:$L152,"Yes")=0,$D152-SUM($T152:U152),ROUND($D152/COUNTIF($G152:$L152,"Yes"),2))),IF($F152="Custom agreed shares",IF(I152="Yes",O152,0),"")))</f>
      </c>
      <c r="W152" s="87" t="str">
        <f>IF(COUNTIF($A152:$S152,"&lt;&gt;")=0,"",IF($F152="Equal among included roommates",IF(J152&lt;&gt;"Yes",0,IF(COUNTIF($K152:$L152,"Yes")=0,$D152-SUM($T152:V152),ROUND($D152/COUNTIF($G152:$L152,"Yes"),2))),IF($F152="Custom agreed shares",IF(J152="Yes",P152,0),"")))</f>
      </c>
      <c r="X152" s="87" t="str">
        <f>IF(COUNTIF($A152:$S152,"&lt;&gt;")=0,"",IF($F152="Equal among included roommates",IF(K152&lt;&gt;"Yes",0,IF(COUNTIF($L152:$L152,"Yes")=0,$D152-SUM($T152:W152),ROUND($D152/COUNTIF($G152:$L152,"Yes"),2))),IF($F152="Custom agreed shares",IF(K152="Yes",Q152,0),"")))</f>
      </c>
      <c r="Y152" s="87" t="str">
        <f>IF(COUNTIF($A152:$S152,"&lt;&gt;")=0,"",IF($F152="Equal among included roommates",IF(L152&lt;&gt;"Yes",0,IF(0=0,$D152-SUM($T152:X152),ROUND($D152/COUNTIF($G152:$L152,"Yes"),2))),IF($F152="Custom agreed shares",IF(L152="Yes",R152,0),"")))</f>
      </c>
      <c r="Z152" s="81" t="str">
        <f>IF(COUNTIF($A152:$S152,"&lt;&gt;")=0,"",IF(OR($D152="",$D152&lt;=0),"Enter an amount greater than 0.",IF($E152="","Choose who paid.",IF(COUNTIF($G152:$L152,"Yes")=0,"Choose at least one included roommate.",IF($F152="Equal among included roommates","Ready",IF($F152="Custom agreed shares",IF(OR(AND(G152="Yes",M152=""),AND(H152="Yes",N152=""),AND(I152="Yes",O152=""),AND(J152="Yes",P152=""),AND(K152="Yes",Q152=""),AND(L152="Yes",R152="")),"Enter custom shares that add up to the expense amount.",IF(ABS(SUM($M152:$R152))&lt;0.005,"Enter custom shares that add up to the expense amount.",IF(SUM($M152:$R152)&lt;$D152-0.005,"Custom shares are short by "&amp;ROUND($D152-SUM($M152:$R152),2)&amp;".",IF(SUM($M152:$R152)&gt;$D152+0.005,"Custom shares are over by "&amp;ROUND(SUM($M152:$R152)-$D152,2)&amp;".","Ready")))),"Enter custom shares that add up to the expense amount."))))))</f>
      </c>
    </row>
    <row r="153">
      <c r="A153" s="83"/>
      <c r="B153" s="57"/>
      <c r="C153" s="57"/>
      <c r="D153" s="85"/>
      <c r="E153" s="57"/>
      <c r="F153" s="57"/>
      <c r="G153" s="57"/>
      <c r="H153" s="57"/>
      <c r="I153" s="57"/>
      <c r="J153" s="57"/>
      <c r="K153" s="57"/>
      <c r="L153" s="57"/>
      <c r="M153" s="85"/>
      <c r="N153" s="85"/>
      <c r="O153" s="85"/>
      <c r="P153" s="85"/>
      <c r="Q153" s="85"/>
      <c r="R153" s="85"/>
      <c r="S153" s="57"/>
      <c r="T153" s="87" t="str">
        <f>IF(COUNTIF($A153:$S153,"&lt;&gt;")=0,"",IF($F153="Equal among included roommates",IF(G153&lt;&gt;"Yes",0,IF(COUNTIF($H153:$L153,"Yes")=0,$D153-0,ROUND($D153/COUNTIF($G153:$L153,"Yes"),2))),IF($F153="Custom agreed shares",IF(G153="Yes",M153,0),"")))</f>
      </c>
      <c r="U153" s="87" t="str">
        <f>IF(COUNTIF($A153:$S153,"&lt;&gt;")=0,"",IF($F153="Equal among included roommates",IF(H153&lt;&gt;"Yes",0,IF(COUNTIF($I153:$L153,"Yes")=0,$D153-SUM($T153:T153),ROUND($D153/COUNTIF($G153:$L153,"Yes"),2))),IF($F153="Custom agreed shares",IF(H153="Yes",N153,0),"")))</f>
      </c>
      <c r="V153" s="87" t="str">
        <f>IF(COUNTIF($A153:$S153,"&lt;&gt;")=0,"",IF($F153="Equal among included roommates",IF(I153&lt;&gt;"Yes",0,IF(COUNTIF($J153:$L153,"Yes")=0,$D153-SUM($T153:U153),ROUND($D153/COUNTIF($G153:$L153,"Yes"),2))),IF($F153="Custom agreed shares",IF(I153="Yes",O153,0),"")))</f>
      </c>
      <c r="W153" s="87" t="str">
        <f>IF(COUNTIF($A153:$S153,"&lt;&gt;")=0,"",IF($F153="Equal among included roommates",IF(J153&lt;&gt;"Yes",0,IF(COUNTIF($K153:$L153,"Yes")=0,$D153-SUM($T153:V153),ROUND($D153/COUNTIF($G153:$L153,"Yes"),2))),IF($F153="Custom agreed shares",IF(J153="Yes",P153,0),"")))</f>
      </c>
      <c r="X153" s="87" t="str">
        <f>IF(COUNTIF($A153:$S153,"&lt;&gt;")=0,"",IF($F153="Equal among included roommates",IF(K153&lt;&gt;"Yes",0,IF(COUNTIF($L153:$L153,"Yes")=0,$D153-SUM($T153:W153),ROUND($D153/COUNTIF($G153:$L153,"Yes"),2))),IF($F153="Custom agreed shares",IF(K153="Yes",Q153,0),"")))</f>
      </c>
      <c r="Y153" s="87" t="str">
        <f>IF(COUNTIF($A153:$S153,"&lt;&gt;")=0,"",IF($F153="Equal among included roommates",IF(L153&lt;&gt;"Yes",0,IF(0=0,$D153-SUM($T153:X153),ROUND($D153/COUNTIF($G153:$L153,"Yes"),2))),IF($F153="Custom agreed shares",IF(L153="Yes",R153,0),"")))</f>
      </c>
      <c r="Z153" s="81" t="str">
        <f>IF(COUNTIF($A153:$S153,"&lt;&gt;")=0,"",IF(OR($D153="",$D153&lt;=0),"Enter an amount greater than 0.",IF($E153="","Choose who paid.",IF(COUNTIF($G153:$L153,"Yes")=0,"Choose at least one included roommate.",IF($F153="Equal among included roommates","Ready",IF($F153="Custom agreed shares",IF(OR(AND(G153="Yes",M153=""),AND(H153="Yes",N153=""),AND(I153="Yes",O153=""),AND(J153="Yes",P153=""),AND(K153="Yes",Q153=""),AND(L153="Yes",R153="")),"Enter custom shares that add up to the expense amount.",IF(ABS(SUM($M153:$R153))&lt;0.005,"Enter custom shares that add up to the expense amount.",IF(SUM($M153:$R153)&lt;$D153-0.005,"Custom shares are short by "&amp;ROUND($D153-SUM($M153:$R153),2)&amp;".",IF(SUM($M153:$R153)&gt;$D153+0.005,"Custom shares are over by "&amp;ROUND(SUM($M153:$R153)-$D153,2)&amp;".","Ready")))),"Enter custom shares that add up to the expense amount."))))))</f>
      </c>
    </row>
    <row r="154">
      <c r="A154" s="83"/>
      <c r="B154" s="57"/>
      <c r="C154" s="57"/>
      <c r="D154" s="85"/>
      <c r="E154" s="57"/>
      <c r="F154" s="57"/>
      <c r="G154" s="57"/>
      <c r="H154" s="57"/>
      <c r="I154" s="57"/>
      <c r="J154" s="57"/>
      <c r="K154" s="57"/>
      <c r="L154" s="57"/>
      <c r="M154" s="85"/>
      <c r="N154" s="85"/>
      <c r="O154" s="85"/>
      <c r="P154" s="85"/>
      <c r="Q154" s="85"/>
      <c r="R154" s="85"/>
      <c r="S154" s="57"/>
      <c r="T154" s="87" t="str">
        <f>IF(COUNTIF($A154:$S154,"&lt;&gt;")=0,"",IF($F154="Equal among included roommates",IF(G154&lt;&gt;"Yes",0,IF(COUNTIF($H154:$L154,"Yes")=0,$D154-0,ROUND($D154/COUNTIF($G154:$L154,"Yes"),2))),IF($F154="Custom agreed shares",IF(G154="Yes",M154,0),"")))</f>
      </c>
      <c r="U154" s="87" t="str">
        <f>IF(COUNTIF($A154:$S154,"&lt;&gt;")=0,"",IF($F154="Equal among included roommates",IF(H154&lt;&gt;"Yes",0,IF(COUNTIF($I154:$L154,"Yes")=0,$D154-SUM($T154:T154),ROUND($D154/COUNTIF($G154:$L154,"Yes"),2))),IF($F154="Custom agreed shares",IF(H154="Yes",N154,0),"")))</f>
      </c>
      <c r="V154" s="87" t="str">
        <f>IF(COUNTIF($A154:$S154,"&lt;&gt;")=0,"",IF($F154="Equal among included roommates",IF(I154&lt;&gt;"Yes",0,IF(COUNTIF($J154:$L154,"Yes")=0,$D154-SUM($T154:U154),ROUND($D154/COUNTIF($G154:$L154,"Yes"),2))),IF($F154="Custom agreed shares",IF(I154="Yes",O154,0),"")))</f>
      </c>
      <c r="W154" s="87" t="str">
        <f>IF(COUNTIF($A154:$S154,"&lt;&gt;")=0,"",IF($F154="Equal among included roommates",IF(J154&lt;&gt;"Yes",0,IF(COUNTIF($K154:$L154,"Yes")=0,$D154-SUM($T154:V154),ROUND($D154/COUNTIF($G154:$L154,"Yes"),2))),IF($F154="Custom agreed shares",IF(J154="Yes",P154,0),"")))</f>
      </c>
      <c r="X154" s="87" t="str">
        <f>IF(COUNTIF($A154:$S154,"&lt;&gt;")=0,"",IF($F154="Equal among included roommates",IF(K154&lt;&gt;"Yes",0,IF(COUNTIF($L154:$L154,"Yes")=0,$D154-SUM($T154:W154),ROUND($D154/COUNTIF($G154:$L154,"Yes"),2))),IF($F154="Custom agreed shares",IF(K154="Yes",Q154,0),"")))</f>
      </c>
      <c r="Y154" s="87" t="str">
        <f>IF(COUNTIF($A154:$S154,"&lt;&gt;")=0,"",IF($F154="Equal among included roommates",IF(L154&lt;&gt;"Yes",0,IF(0=0,$D154-SUM($T154:X154),ROUND($D154/COUNTIF($G154:$L154,"Yes"),2))),IF($F154="Custom agreed shares",IF(L154="Yes",R154,0),"")))</f>
      </c>
      <c r="Z154" s="81" t="str">
        <f>IF(COUNTIF($A154:$S154,"&lt;&gt;")=0,"",IF(OR($D154="",$D154&lt;=0),"Enter an amount greater than 0.",IF($E154="","Choose who paid.",IF(COUNTIF($G154:$L154,"Yes")=0,"Choose at least one included roommate.",IF($F154="Equal among included roommates","Ready",IF($F154="Custom agreed shares",IF(OR(AND(G154="Yes",M154=""),AND(H154="Yes",N154=""),AND(I154="Yes",O154=""),AND(J154="Yes",P154=""),AND(K154="Yes",Q154=""),AND(L154="Yes",R154="")),"Enter custom shares that add up to the expense amount.",IF(ABS(SUM($M154:$R154))&lt;0.005,"Enter custom shares that add up to the expense amount.",IF(SUM($M154:$R154)&lt;$D154-0.005,"Custom shares are short by "&amp;ROUND($D154-SUM($M154:$R154),2)&amp;".",IF(SUM($M154:$R154)&gt;$D154+0.005,"Custom shares are over by "&amp;ROUND(SUM($M154:$R154)-$D154,2)&amp;".","Ready")))),"Enter custom shares that add up to the expense amount."))))))</f>
      </c>
    </row>
    <row r="155">
      <c r="A155" s="83"/>
      <c r="B155" s="57"/>
      <c r="C155" s="57"/>
      <c r="D155" s="85"/>
      <c r="E155" s="57"/>
      <c r="F155" s="57"/>
      <c r="G155" s="57"/>
      <c r="H155" s="57"/>
      <c r="I155" s="57"/>
      <c r="J155" s="57"/>
      <c r="K155" s="57"/>
      <c r="L155" s="57"/>
      <c r="M155" s="85"/>
      <c r="N155" s="85"/>
      <c r="O155" s="85"/>
      <c r="P155" s="85"/>
      <c r="Q155" s="85"/>
      <c r="R155" s="85"/>
      <c r="S155" s="57"/>
      <c r="T155" s="87" t="str">
        <f>IF(COUNTIF($A155:$S155,"&lt;&gt;")=0,"",IF($F155="Equal among included roommates",IF(G155&lt;&gt;"Yes",0,IF(COUNTIF($H155:$L155,"Yes")=0,$D155-0,ROUND($D155/COUNTIF($G155:$L155,"Yes"),2))),IF($F155="Custom agreed shares",IF(G155="Yes",M155,0),"")))</f>
      </c>
      <c r="U155" s="87" t="str">
        <f>IF(COUNTIF($A155:$S155,"&lt;&gt;")=0,"",IF($F155="Equal among included roommates",IF(H155&lt;&gt;"Yes",0,IF(COUNTIF($I155:$L155,"Yes")=0,$D155-SUM($T155:T155),ROUND($D155/COUNTIF($G155:$L155,"Yes"),2))),IF($F155="Custom agreed shares",IF(H155="Yes",N155,0),"")))</f>
      </c>
      <c r="V155" s="87" t="str">
        <f>IF(COUNTIF($A155:$S155,"&lt;&gt;")=0,"",IF($F155="Equal among included roommates",IF(I155&lt;&gt;"Yes",0,IF(COUNTIF($J155:$L155,"Yes")=0,$D155-SUM($T155:U155),ROUND($D155/COUNTIF($G155:$L155,"Yes"),2))),IF($F155="Custom agreed shares",IF(I155="Yes",O155,0),"")))</f>
      </c>
      <c r="W155" s="87" t="str">
        <f>IF(COUNTIF($A155:$S155,"&lt;&gt;")=0,"",IF($F155="Equal among included roommates",IF(J155&lt;&gt;"Yes",0,IF(COUNTIF($K155:$L155,"Yes")=0,$D155-SUM($T155:V155),ROUND($D155/COUNTIF($G155:$L155,"Yes"),2))),IF($F155="Custom agreed shares",IF(J155="Yes",P155,0),"")))</f>
      </c>
      <c r="X155" s="87" t="str">
        <f>IF(COUNTIF($A155:$S155,"&lt;&gt;")=0,"",IF($F155="Equal among included roommates",IF(K155&lt;&gt;"Yes",0,IF(COUNTIF($L155:$L155,"Yes")=0,$D155-SUM($T155:W155),ROUND($D155/COUNTIF($G155:$L155,"Yes"),2))),IF($F155="Custom agreed shares",IF(K155="Yes",Q155,0),"")))</f>
      </c>
      <c r="Y155" s="87" t="str">
        <f>IF(COUNTIF($A155:$S155,"&lt;&gt;")=0,"",IF($F155="Equal among included roommates",IF(L155&lt;&gt;"Yes",0,IF(0=0,$D155-SUM($T155:X155),ROUND($D155/COUNTIF($G155:$L155,"Yes"),2))),IF($F155="Custom agreed shares",IF(L155="Yes",R155,0),"")))</f>
      </c>
      <c r="Z155" s="81" t="str">
        <f>IF(COUNTIF($A155:$S155,"&lt;&gt;")=0,"",IF(OR($D155="",$D155&lt;=0),"Enter an amount greater than 0.",IF($E155="","Choose who paid.",IF(COUNTIF($G155:$L155,"Yes")=0,"Choose at least one included roommate.",IF($F155="Equal among included roommates","Ready",IF($F155="Custom agreed shares",IF(OR(AND(G155="Yes",M155=""),AND(H155="Yes",N155=""),AND(I155="Yes",O155=""),AND(J155="Yes",P155=""),AND(K155="Yes",Q155=""),AND(L155="Yes",R155="")),"Enter custom shares that add up to the expense amount.",IF(ABS(SUM($M155:$R155))&lt;0.005,"Enter custom shares that add up to the expense amount.",IF(SUM($M155:$R155)&lt;$D155-0.005,"Custom shares are short by "&amp;ROUND($D155-SUM($M155:$R155),2)&amp;".",IF(SUM($M155:$R155)&gt;$D155+0.005,"Custom shares are over by "&amp;ROUND(SUM($M155:$R155)-$D155,2)&amp;".","Ready")))),"Enter custom shares that add up to the expense amount."))))))</f>
      </c>
    </row>
    <row r="156">
      <c r="A156" s="83"/>
      <c r="B156" s="57"/>
      <c r="C156" s="57"/>
      <c r="D156" s="85"/>
      <c r="E156" s="57"/>
      <c r="F156" s="57"/>
      <c r="G156" s="57"/>
      <c r="H156" s="57"/>
      <c r="I156" s="57"/>
      <c r="J156" s="57"/>
      <c r="K156" s="57"/>
      <c r="L156" s="57"/>
      <c r="M156" s="85"/>
      <c r="N156" s="85"/>
      <c r="O156" s="85"/>
      <c r="P156" s="85"/>
      <c r="Q156" s="85"/>
      <c r="R156" s="85"/>
      <c r="S156" s="57"/>
      <c r="T156" s="87" t="str">
        <f>IF(COUNTIF($A156:$S156,"&lt;&gt;")=0,"",IF($F156="Equal among included roommates",IF(G156&lt;&gt;"Yes",0,IF(COUNTIF($H156:$L156,"Yes")=0,$D156-0,ROUND($D156/COUNTIF($G156:$L156,"Yes"),2))),IF($F156="Custom agreed shares",IF(G156="Yes",M156,0),"")))</f>
      </c>
      <c r="U156" s="87" t="str">
        <f>IF(COUNTIF($A156:$S156,"&lt;&gt;")=0,"",IF($F156="Equal among included roommates",IF(H156&lt;&gt;"Yes",0,IF(COUNTIF($I156:$L156,"Yes")=0,$D156-SUM($T156:T156),ROUND($D156/COUNTIF($G156:$L156,"Yes"),2))),IF($F156="Custom agreed shares",IF(H156="Yes",N156,0),"")))</f>
      </c>
      <c r="V156" s="87" t="str">
        <f>IF(COUNTIF($A156:$S156,"&lt;&gt;")=0,"",IF($F156="Equal among included roommates",IF(I156&lt;&gt;"Yes",0,IF(COUNTIF($J156:$L156,"Yes")=0,$D156-SUM($T156:U156),ROUND($D156/COUNTIF($G156:$L156,"Yes"),2))),IF($F156="Custom agreed shares",IF(I156="Yes",O156,0),"")))</f>
      </c>
      <c r="W156" s="87" t="str">
        <f>IF(COUNTIF($A156:$S156,"&lt;&gt;")=0,"",IF($F156="Equal among included roommates",IF(J156&lt;&gt;"Yes",0,IF(COUNTIF($K156:$L156,"Yes")=0,$D156-SUM($T156:V156),ROUND($D156/COUNTIF($G156:$L156,"Yes"),2))),IF($F156="Custom agreed shares",IF(J156="Yes",P156,0),"")))</f>
      </c>
      <c r="X156" s="87" t="str">
        <f>IF(COUNTIF($A156:$S156,"&lt;&gt;")=0,"",IF($F156="Equal among included roommates",IF(K156&lt;&gt;"Yes",0,IF(COUNTIF($L156:$L156,"Yes")=0,$D156-SUM($T156:W156),ROUND($D156/COUNTIF($G156:$L156,"Yes"),2))),IF($F156="Custom agreed shares",IF(K156="Yes",Q156,0),"")))</f>
      </c>
      <c r="Y156" s="87" t="str">
        <f>IF(COUNTIF($A156:$S156,"&lt;&gt;")=0,"",IF($F156="Equal among included roommates",IF(L156&lt;&gt;"Yes",0,IF(0=0,$D156-SUM($T156:X156),ROUND($D156/COUNTIF($G156:$L156,"Yes"),2))),IF($F156="Custom agreed shares",IF(L156="Yes",R156,0),"")))</f>
      </c>
      <c r="Z156" s="81" t="str">
        <f>IF(COUNTIF($A156:$S156,"&lt;&gt;")=0,"",IF(OR($D156="",$D156&lt;=0),"Enter an amount greater than 0.",IF($E156="","Choose who paid.",IF(COUNTIF($G156:$L156,"Yes")=0,"Choose at least one included roommate.",IF($F156="Equal among included roommates","Ready",IF($F156="Custom agreed shares",IF(OR(AND(G156="Yes",M156=""),AND(H156="Yes",N156=""),AND(I156="Yes",O156=""),AND(J156="Yes",P156=""),AND(K156="Yes",Q156=""),AND(L156="Yes",R156="")),"Enter custom shares that add up to the expense amount.",IF(ABS(SUM($M156:$R156))&lt;0.005,"Enter custom shares that add up to the expense amount.",IF(SUM($M156:$R156)&lt;$D156-0.005,"Custom shares are short by "&amp;ROUND($D156-SUM($M156:$R156),2)&amp;".",IF(SUM($M156:$R156)&gt;$D156+0.005,"Custom shares are over by "&amp;ROUND(SUM($M156:$R156)-$D156,2)&amp;".","Ready")))),"Enter custom shares that add up to the expense amount."))))))</f>
      </c>
    </row>
    <row r="157">
      <c r="A157" s="83"/>
      <c r="B157" s="57"/>
      <c r="C157" s="57"/>
      <c r="D157" s="85"/>
      <c r="E157" s="57"/>
      <c r="F157" s="57"/>
      <c r="G157" s="57"/>
      <c r="H157" s="57"/>
      <c r="I157" s="57"/>
      <c r="J157" s="57"/>
      <c r="K157" s="57"/>
      <c r="L157" s="57"/>
      <c r="M157" s="85"/>
      <c r="N157" s="85"/>
      <c r="O157" s="85"/>
      <c r="P157" s="85"/>
      <c r="Q157" s="85"/>
      <c r="R157" s="85"/>
      <c r="S157" s="57"/>
      <c r="T157" s="87" t="str">
        <f>IF(COUNTIF($A157:$S157,"&lt;&gt;")=0,"",IF($F157="Equal among included roommates",IF(G157&lt;&gt;"Yes",0,IF(COUNTIF($H157:$L157,"Yes")=0,$D157-0,ROUND($D157/COUNTIF($G157:$L157,"Yes"),2))),IF($F157="Custom agreed shares",IF(G157="Yes",M157,0),"")))</f>
      </c>
      <c r="U157" s="87" t="str">
        <f>IF(COUNTIF($A157:$S157,"&lt;&gt;")=0,"",IF($F157="Equal among included roommates",IF(H157&lt;&gt;"Yes",0,IF(COUNTIF($I157:$L157,"Yes")=0,$D157-SUM($T157:T157),ROUND($D157/COUNTIF($G157:$L157,"Yes"),2))),IF($F157="Custom agreed shares",IF(H157="Yes",N157,0),"")))</f>
      </c>
      <c r="V157" s="87" t="str">
        <f>IF(COUNTIF($A157:$S157,"&lt;&gt;")=0,"",IF($F157="Equal among included roommates",IF(I157&lt;&gt;"Yes",0,IF(COUNTIF($J157:$L157,"Yes")=0,$D157-SUM($T157:U157),ROUND($D157/COUNTIF($G157:$L157,"Yes"),2))),IF($F157="Custom agreed shares",IF(I157="Yes",O157,0),"")))</f>
      </c>
      <c r="W157" s="87" t="str">
        <f>IF(COUNTIF($A157:$S157,"&lt;&gt;")=0,"",IF($F157="Equal among included roommates",IF(J157&lt;&gt;"Yes",0,IF(COUNTIF($K157:$L157,"Yes")=0,$D157-SUM($T157:V157),ROUND($D157/COUNTIF($G157:$L157,"Yes"),2))),IF($F157="Custom agreed shares",IF(J157="Yes",P157,0),"")))</f>
      </c>
      <c r="X157" s="87" t="str">
        <f>IF(COUNTIF($A157:$S157,"&lt;&gt;")=0,"",IF($F157="Equal among included roommates",IF(K157&lt;&gt;"Yes",0,IF(COUNTIF($L157:$L157,"Yes")=0,$D157-SUM($T157:W157),ROUND($D157/COUNTIF($G157:$L157,"Yes"),2))),IF($F157="Custom agreed shares",IF(K157="Yes",Q157,0),"")))</f>
      </c>
      <c r="Y157" s="87" t="str">
        <f>IF(COUNTIF($A157:$S157,"&lt;&gt;")=0,"",IF($F157="Equal among included roommates",IF(L157&lt;&gt;"Yes",0,IF(0=0,$D157-SUM($T157:X157),ROUND($D157/COUNTIF($G157:$L157,"Yes"),2))),IF($F157="Custom agreed shares",IF(L157="Yes",R157,0),"")))</f>
      </c>
      <c r="Z157" s="81" t="str">
        <f>IF(COUNTIF($A157:$S157,"&lt;&gt;")=0,"",IF(OR($D157="",$D157&lt;=0),"Enter an amount greater than 0.",IF($E157="","Choose who paid.",IF(COUNTIF($G157:$L157,"Yes")=0,"Choose at least one included roommate.",IF($F157="Equal among included roommates","Ready",IF($F157="Custom agreed shares",IF(OR(AND(G157="Yes",M157=""),AND(H157="Yes",N157=""),AND(I157="Yes",O157=""),AND(J157="Yes",P157=""),AND(K157="Yes",Q157=""),AND(L157="Yes",R157="")),"Enter custom shares that add up to the expense amount.",IF(ABS(SUM($M157:$R157))&lt;0.005,"Enter custom shares that add up to the expense amount.",IF(SUM($M157:$R157)&lt;$D157-0.005,"Custom shares are short by "&amp;ROUND($D157-SUM($M157:$R157),2)&amp;".",IF(SUM($M157:$R157)&gt;$D157+0.005,"Custom shares are over by "&amp;ROUND(SUM($M157:$R157)-$D157,2)&amp;".","Ready")))),"Enter custom shares that add up to the expense amount."))))))</f>
      </c>
    </row>
    <row r="158">
      <c r="A158" s="83"/>
      <c r="B158" s="57"/>
      <c r="C158" s="57"/>
      <c r="D158" s="85"/>
      <c r="E158" s="57"/>
      <c r="F158" s="57"/>
      <c r="G158" s="57"/>
      <c r="H158" s="57"/>
      <c r="I158" s="57"/>
      <c r="J158" s="57"/>
      <c r="K158" s="57"/>
      <c r="L158" s="57"/>
      <c r="M158" s="85"/>
      <c r="N158" s="85"/>
      <c r="O158" s="85"/>
      <c r="P158" s="85"/>
      <c r="Q158" s="85"/>
      <c r="R158" s="85"/>
      <c r="S158" s="57"/>
      <c r="T158" s="87" t="str">
        <f>IF(COUNTIF($A158:$S158,"&lt;&gt;")=0,"",IF($F158="Equal among included roommates",IF(G158&lt;&gt;"Yes",0,IF(COUNTIF($H158:$L158,"Yes")=0,$D158-0,ROUND($D158/COUNTIF($G158:$L158,"Yes"),2))),IF($F158="Custom agreed shares",IF(G158="Yes",M158,0),"")))</f>
      </c>
      <c r="U158" s="87" t="str">
        <f>IF(COUNTIF($A158:$S158,"&lt;&gt;")=0,"",IF($F158="Equal among included roommates",IF(H158&lt;&gt;"Yes",0,IF(COUNTIF($I158:$L158,"Yes")=0,$D158-SUM($T158:T158),ROUND($D158/COUNTIF($G158:$L158,"Yes"),2))),IF($F158="Custom agreed shares",IF(H158="Yes",N158,0),"")))</f>
      </c>
      <c r="V158" s="87" t="str">
        <f>IF(COUNTIF($A158:$S158,"&lt;&gt;")=0,"",IF($F158="Equal among included roommates",IF(I158&lt;&gt;"Yes",0,IF(COUNTIF($J158:$L158,"Yes")=0,$D158-SUM($T158:U158),ROUND($D158/COUNTIF($G158:$L158,"Yes"),2))),IF($F158="Custom agreed shares",IF(I158="Yes",O158,0),"")))</f>
      </c>
      <c r="W158" s="87" t="str">
        <f>IF(COUNTIF($A158:$S158,"&lt;&gt;")=0,"",IF($F158="Equal among included roommates",IF(J158&lt;&gt;"Yes",0,IF(COUNTIF($K158:$L158,"Yes")=0,$D158-SUM($T158:V158),ROUND($D158/COUNTIF($G158:$L158,"Yes"),2))),IF($F158="Custom agreed shares",IF(J158="Yes",P158,0),"")))</f>
      </c>
      <c r="X158" s="87" t="str">
        <f>IF(COUNTIF($A158:$S158,"&lt;&gt;")=0,"",IF($F158="Equal among included roommates",IF(K158&lt;&gt;"Yes",0,IF(COUNTIF($L158:$L158,"Yes")=0,$D158-SUM($T158:W158),ROUND($D158/COUNTIF($G158:$L158,"Yes"),2))),IF($F158="Custom agreed shares",IF(K158="Yes",Q158,0),"")))</f>
      </c>
      <c r="Y158" s="87" t="str">
        <f>IF(COUNTIF($A158:$S158,"&lt;&gt;")=0,"",IF($F158="Equal among included roommates",IF(L158&lt;&gt;"Yes",0,IF(0=0,$D158-SUM($T158:X158),ROUND($D158/COUNTIF($G158:$L158,"Yes"),2))),IF($F158="Custom agreed shares",IF(L158="Yes",R158,0),"")))</f>
      </c>
      <c r="Z158" s="81" t="str">
        <f>IF(COUNTIF($A158:$S158,"&lt;&gt;")=0,"",IF(OR($D158="",$D158&lt;=0),"Enter an amount greater than 0.",IF($E158="","Choose who paid.",IF(COUNTIF($G158:$L158,"Yes")=0,"Choose at least one included roommate.",IF($F158="Equal among included roommates","Ready",IF($F158="Custom agreed shares",IF(OR(AND(G158="Yes",M158=""),AND(H158="Yes",N158=""),AND(I158="Yes",O158=""),AND(J158="Yes",P158=""),AND(K158="Yes",Q158=""),AND(L158="Yes",R158="")),"Enter custom shares that add up to the expense amount.",IF(ABS(SUM($M158:$R158))&lt;0.005,"Enter custom shares that add up to the expense amount.",IF(SUM($M158:$R158)&lt;$D158-0.005,"Custom shares are short by "&amp;ROUND($D158-SUM($M158:$R158),2)&amp;".",IF(SUM($M158:$R158)&gt;$D158+0.005,"Custom shares are over by "&amp;ROUND(SUM($M158:$R158)-$D158,2)&amp;".","Ready")))),"Enter custom shares that add up to the expense amount."))))))</f>
      </c>
    </row>
    <row r="159">
      <c r="A159" s="83"/>
      <c r="B159" s="57"/>
      <c r="C159" s="57"/>
      <c r="D159" s="85"/>
      <c r="E159" s="57"/>
      <c r="F159" s="57"/>
      <c r="G159" s="57"/>
      <c r="H159" s="57"/>
      <c r="I159" s="57"/>
      <c r="J159" s="57"/>
      <c r="K159" s="57"/>
      <c r="L159" s="57"/>
      <c r="M159" s="85"/>
      <c r="N159" s="85"/>
      <c r="O159" s="85"/>
      <c r="P159" s="85"/>
      <c r="Q159" s="85"/>
      <c r="R159" s="85"/>
      <c r="S159" s="57"/>
      <c r="T159" s="87" t="str">
        <f>IF(COUNTIF($A159:$S159,"&lt;&gt;")=0,"",IF($F159="Equal among included roommates",IF(G159&lt;&gt;"Yes",0,IF(COUNTIF($H159:$L159,"Yes")=0,$D159-0,ROUND($D159/COUNTIF($G159:$L159,"Yes"),2))),IF($F159="Custom agreed shares",IF(G159="Yes",M159,0),"")))</f>
      </c>
      <c r="U159" s="87" t="str">
        <f>IF(COUNTIF($A159:$S159,"&lt;&gt;")=0,"",IF($F159="Equal among included roommates",IF(H159&lt;&gt;"Yes",0,IF(COUNTIF($I159:$L159,"Yes")=0,$D159-SUM($T159:T159),ROUND($D159/COUNTIF($G159:$L159,"Yes"),2))),IF($F159="Custom agreed shares",IF(H159="Yes",N159,0),"")))</f>
      </c>
      <c r="V159" s="87" t="str">
        <f>IF(COUNTIF($A159:$S159,"&lt;&gt;")=0,"",IF($F159="Equal among included roommates",IF(I159&lt;&gt;"Yes",0,IF(COUNTIF($J159:$L159,"Yes")=0,$D159-SUM($T159:U159),ROUND($D159/COUNTIF($G159:$L159,"Yes"),2))),IF($F159="Custom agreed shares",IF(I159="Yes",O159,0),"")))</f>
      </c>
      <c r="W159" s="87" t="str">
        <f>IF(COUNTIF($A159:$S159,"&lt;&gt;")=0,"",IF($F159="Equal among included roommates",IF(J159&lt;&gt;"Yes",0,IF(COUNTIF($K159:$L159,"Yes")=0,$D159-SUM($T159:V159),ROUND($D159/COUNTIF($G159:$L159,"Yes"),2))),IF($F159="Custom agreed shares",IF(J159="Yes",P159,0),"")))</f>
      </c>
      <c r="X159" s="87" t="str">
        <f>IF(COUNTIF($A159:$S159,"&lt;&gt;")=0,"",IF($F159="Equal among included roommates",IF(K159&lt;&gt;"Yes",0,IF(COUNTIF($L159:$L159,"Yes")=0,$D159-SUM($T159:W159),ROUND($D159/COUNTIF($G159:$L159,"Yes"),2))),IF($F159="Custom agreed shares",IF(K159="Yes",Q159,0),"")))</f>
      </c>
      <c r="Y159" s="87" t="str">
        <f>IF(COUNTIF($A159:$S159,"&lt;&gt;")=0,"",IF($F159="Equal among included roommates",IF(L159&lt;&gt;"Yes",0,IF(0=0,$D159-SUM($T159:X159),ROUND($D159/COUNTIF($G159:$L159,"Yes"),2))),IF($F159="Custom agreed shares",IF(L159="Yes",R159,0),"")))</f>
      </c>
      <c r="Z159" s="81" t="str">
        <f>IF(COUNTIF($A159:$S159,"&lt;&gt;")=0,"",IF(OR($D159="",$D159&lt;=0),"Enter an amount greater than 0.",IF($E159="","Choose who paid.",IF(COUNTIF($G159:$L159,"Yes")=0,"Choose at least one included roommate.",IF($F159="Equal among included roommates","Ready",IF($F159="Custom agreed shares",IF(OR(AND(G159="Yes",M159=""),AND(H159="Yes",N159=""),AND(I159="Yes",O159=""),AND(J159="Yes",P159=""),AND(K159="Yes",Q159=""),AND(L159="Yes",R159="")),"Enter custom shares that add up to the expense amount.",IF(ABS(SUM($M159:$R159))&lt;0.005,"Enter custom shares that add up to the expense amount.",IF(SUM($M159:$R159)&lt;$D159-0.005,"Custom shares are short by "&amp;ROUND($D159-SUM($M159:$R159),2)&amp;".",IF(SUM($M159:$R159)&gt;$D159+0.005,"Custom shares are over by "&amp;ROUND(SUM($M159:$R159)-$D159,2)&amp;".","Ready")))),"Enter custom shares that add up to the expense amount."))))))</f>
      </c>
    </row>
    <row r="160">
      <c r="A160" s="83"/>
      <c r="B160" s="57"/>
      <c r="C160" s="57"/>
      <c r="D160" s="85"/>
      <c r="E160" s="57"/>
      <c r="F160" s="57"/>
      <c r="G160" s="57"/>
      <c r="H160" s="57"/>
      <c r="I160" s="57"/>
      <c r="J160" s="57"/>
      <c r="K160" s="57"/>
      <c r="L160" s="57"/>
      <c r="M160" s="85"/>
      <c r="N160" s="85"/>
      <c r="O160" s="85"/>
      <c r="P160" s="85"/>
      <c r="Q160" s="85"/>
      <c r="R160" s="85"/>
      <c r="S160" s="57"/>
      <c r="T160" s="87" t="str">
        <f>IF(COUNTIF($A160:$S160,"&lt;&gt;")=0,"",IF($F160="Equal among included roommates",IF(G160&lt;&gt;"Yes",0,IF(COUNTIF($H160:$L160,"Yes")=0,$D160-0,ROUND($D160/COUNTIF($G160:$L160,"Yes"),2))),IF($F160="Custom agreed shares",IF(G160="Yes",M160,0),"")))</f>
      </c>
      <c r="U160" s="87" t="str">
        <f>IF(COUNTIF($A160:$S160,"&lt;&gt;")=0,"",IF($F160="Equal among included roommates",IF(H160&lt;&gt;"Yes",0,IF(COUNTIF($I160:$L160,"Yes")=0,$D160-SUM($T160:T160),ROUND($D160/COUNTIF($G160:$L160,"Yes"),2))),IF($F160="Custom agreed shares",IF(H160="Yes",N160,0),"")))</f>
      </c>
      <c r="V160" s="87" t="str">
        <f>IF(COUNTIF($A160:$S160,"&lt;&gt;")=0,"",IF($F160="Equal among included roommates",IF(I160&lt;&gt;"Yes",0,IF(COUNTIF($J160:$L160,"Yes")=0,$D160-SUM($T160:U160),ROUND($D160/COUNTIF($G160:$L160,"Yes"),2))),IF($F160="Custom agreed shares",IF(I160="Yes",O160,0),"")))</f>
      </c>
      <c r="W160" s="87" t="str">
        <f>IF(COUNTIF($A160:$S160,"&lt;&gt;")=0,"",IF($F160="Equal among included roommates",IF(J160&lt;&gt;"Yes",0,IF(COUNTIF($K160:$L160,"Yes")=0,$D160-SUM($T160:V160),ROUND($D160/COUNTIF($G160:$L160,"Yes"),2))),IF($F160="Custom agreed shares",IF(J160="Yes",P160,0),"")))</f>
      </c>
      <c r="X160" s="87" t="str">
        <f>IF(COUNTIF($A160:$S160,"&lt;&gt;")=0,"",IF($F160="Equal among included roommates",IF(K160&lt;&gt;"Yes",0,IF(COUNTIF($L160:$L160,"Yes")=0,$D160-SUM($T160:W160),ROUND($D160/COUNTIF($G160:$L160,"Yes"),2))),IF($F160="Custom agreed shares",IF(K160="Yes",Q160,0),"")))</f>
      </c>
      <c r="Y160" s="87" t="str">
        <f>IF(COUNTIF($A160:$S160,"&lt;&gt;")=0,"",IF($F160="Equal among included roommates",IF(L160&lt;&gt;"Yes",0,IF(0=0,$D160-SUM($T160:X160),ROUND($D160/COUNTIF($G160:$L160,"Yes"),2))),IF($F160="Custom agreed shares",IF(L160="Yes",R160,0),"")))</f>
      </c>
      <c r="Z160" s="81" t="str">
        <f>IF(COUNTIF($A160:$S160,"&lt;&gt;")=0,"",IF(OR($D160="",$D160&lt;=0),"Enter an amount greater than 0.",IF($E160="","Choose who paid.",IF(COUNTIF($G160:$L160,"Yes")=0,"Choose at least one included roommate.",IF($F160="Equal among included roommates","Ready",IF($F160="Custom agreed shares",IF(OR(AND(G160="Yes",M160=""),AND(H160="Yes",N160=""),AND(I160="Yes",O160=""),AND(J160="Yes",P160=""),AND(K160="Yes",Q160=""),AND(L160="Yes",R160="")),"Enter custom shares that add up to the expense amount.",IF(ABS(SUM($M160:$R160))&lt;0.005,"Enter custom shares that add up to the expense amount.",IF(SUM($M160:$R160)&lt;$D160-0.005,"Custom shares are short by "&amp;ROUND($D160-SUM($M160:$R160),2)&amp;".",IF(SUM($M160:$R160)&gt;$D160+0.005,"Custom shares are over by "&amp;ROUND(SUM($M160:$R160)-$D160,2)&amp;".","Ready")))),"Enter custom shares that add up to the expense amount."))))))</f>
      </c>
    </row>
    <row r="161">
      <c r="A161" s="83"/>
      <c r="B161" s="57"/>
      <c r="C161" s="57"/>
      <c r="D161" s="85"/>
      <c r="E161" s="57"/>
      <c r="F161" s="57"/>
      <c r="G161" s="57"/>
      <c r="H161" s="57"/>
      <c r="I161" s="57"/>
      <c r="J161" s="57"/>
      <c r="K161" s="57"/>
      <c r="L161" s="57"/>
      <c r="M161" s="85"/>
      <c r="N161" s="85"/>
      <c r="O161" s="85"/>
      <c r="P161" s="85"/>
      <c r="Q161" s="85"/>
      <c r="R161" s="85"/>
      <c r="S161" s="57"/>
      <c r="T161" s="87" t="str">
        <f>IF(COUNTIF($A161:$S161,"&lt;&gt;")=0,"",IF($F161="Equal among included roommates",IF(G161&lt;&gt;"Yes",0,IF(COUNTIF($H161:$L161,"Yes")=0,$D161-0,ROUND($D161/COUNTIF($G161:$L161,"Yes"),2))),IF($F161="Custom agreed shares",IF(G161="Yes",M161,0),"")))</f>
      </c>
      <c r="U161" s="87" t="str">
        <f>IF(COUNTIF($A161:$S161,"&lt;&gt;")=0,"",IF($F161="Equal among included roommates",IF(H161&lt;&gt;"Yes",0,IF(COUNTIF($I161:$L161,"Yes")=0,$D161-SUM($T161:T161),ROUND($D161/COUNTIF($G161:$L161,"Yes"),2))),IF($F161="Custom agreed shares",IF(H161="Yes",N161,0),"")))</f>
      </c>
      <c r="V161" s="87" t="str">
        <f>IF(COUNTIF($A161:$S161,"&lt;&gt;")=0,"",IF($F161="Equal among included roommates",IF(I161&lt;&gt;"Yes",0,IF(COUNTIF($J161:$L161,"Yes")=0,$D161-SUM($T161:U161),ROUND($D161/COUNTIF($G161:$L161,"Yes"),2))),IF($F161="Custom agreed shares",IF(I161="Yes",O161,0),"")))</f>
      </c>
      <c r="W161" s="87" t="str">
        <f>IF(COUNTIF($A161:$S161,"&lt;&gt;")=0,"",IF($F161="Equal among included roommates",IF(J161&lt;&gt;"Yes",0,IF(COUNTIF($K161:$L161,"Yes")=0,$D161-SUM($T161:V161),ROUND($D161/COUNTIF($G161:$L161,"Yes"),2))),IF($F161="Custom agreed shares",IF(J161="Yes",P161,0),"")))</f>
      </c>
      <c r="X161" s="87" t="str">
        <f>IF(COUNTIF($A161:$S161,"&lt;&gt;")=0,"",IF($F161="Equal among included roommates",IF(K161&lt;&gt;"Yes",0,IF(COUNTIF($L161:$L161,"Yes")=0,$D161-SUM($T161:W161),ROUND($D161/COUNTIF($G161:$L161,"Yes"),2))),IF($F161="Custom agreed shares",IF(K161="Yes",Q161,0),"")))</f>
      </c>
      <c r="Y161" s="87" t="str">
        <f>IF(COUNTIF($A161:$S161,"&lt;&gt;")=0,"",IF($F161="Equal among included roommates",IF(L161&lt;&gt;"Yes",0,IF(0=0,$D161-SUM($T161:X161),ROUND($D161/COUNTIF($G161:$L161,"Yes"),2))),IF($F161="Custom agreed shares",IF(L161="Yes",R161,0),"")))</f>
      </c>
      <c r="Z161" s="81" t="str">
        <f>IF(COUNTIF($A161:$S161,"&lt;&gt;")=0,"",IF(OR($D161="",$D161&lt;=0),"Enter an amount greater than 0.",IF($E161="","Choose who paid.",IF(COUNTIF($G161:$L161,"Yes")=0,"Choose at least one included roommate.",IF($F161="Equal among included roommates","Ready",IF($F161="Custom agreed shares",IF(OR(AND(G161="Yes",M161=""),AND(H161="Yes",N161=""),AND(I161="Yes",O161=""),AND(J161="Yes",P161=""),AND(K161="Yes",Q161=""),AND(L161="Yes",R161="")),"Enter custom shares that add up to the expense amount.",IF(ABS(SUM($M161:$R161))&lt;0.005,"Enter custom shares that add up to the expense amount.",IF(SUM($M161:$R161)&lt;$D161-0.005,"Custom shares are short by "&amp;ROUND($D161-SUM($M161:$R161),2)&amp;".",IF(SUM($M161:$R161)&gt;$D161+0.005,"Custom shares are over by "&amp;ROUND(SUM($M161:$R161)-$D161,2)&amp;".","Ready")))),"Enter custom shares that add up to the expense amount."))))))</f>
      </c>
    </row>
    <row r="162">
      <c r="A162" s="83"/>
      <c r="B162" s="57"/>
      <c r="C162" s="57"/>
      <c r="D162" s="85"/>
      <c r="E162" s="57"/>
      <c r="F162" s="57"/>
      <c r="G162" s="57"/>
      <c r="H162" s="57"/>
      <c r="I162" s="57"/>
      <c r="J162" s="57"/>
      <c r="K162" s="57"/>
      <c r="L162" s="57"/>
      <c r="M162" s="85"/>
      <c r="N162" s="85"/>
      <c r="O162" s="85"/>
      <c r="P162" s="85"/>
      <c r="Q162" s="85"/>
      <c r="R162" s="85"/>
      <c r="S162" s="57"/>
      <c r="T162" s="87" t="str">
        <f>IF(COUNTIF($A162:$S162,"&lt;&gt;")=0,"",IF($F162="Equal among included roommates",IF(G162&lt;&gt;"Yes",0,IF(COUNTIF($H162:$L162,"Yes")=0,$D162-0,ROUND($D162/COUNTIF($G162:$L162,"Yes"),2))),IF($F162="Custom agreed shares",IF(G162="Yes",M162,0),"")))</f>
      </c>
      <c r="U162" s="87" t="str">
        <f>IF(COUNTIF($A162:$S162,"&lt;&gt;")=0,"",IF($F162="Equal among included roommates",IF(H162&lt;&gt;"Yes",0,IF(COUNTIF($I162:$L162,"Yes")=0,$D162-SUM($T162:T162),ROUND($D162/COUNTIF($G162:$L162,"Yes"),2))),IF($F162="Custom agreed shares",IF(H162="Yes",N162,0),"")))</f>
      </c>
      <c r="V162" s="87" t="str">
        <f>IF(COUNTIF($A162:$S162,"&lt;&gt;")=0,"",IF($F162="Equal among included roommates",IF(I162&lt;&gt;"Yes",0,IF(COUNTIF($J162:$L162,"Yes")=0,$D162-SUM($T162:U162),ROUND($D162/COUNTIF($G162:$L162,"Yes"),2))),IF($F162="Custom agreed shares",IF(I162="Yes",O162,0),"")))</f>
      </c>
      <c r="W162" s="87" t="str">
        <f>IF(COUNTIF($A162:$S162,"&lt;&gt;")=0,"",IF($F162="Equal among included roommates",IF(J162&lt;&gt;"Yes",0,IF(COUNTIF($K162:$L162,"Yes")=0,$D162-SUM($T162:V162),ROUND($D162/COUNTIF($G162:$L162,"Yes"),2))),IF($F162="Custom agreed shares",IF(J162="Yes",P162,0),"")))</f>
      </c>
      <c r="X162" s="87" t="str">
        <f>IF(COUNTIF($A162:$S162,"&lt;&gt;")=0,"",IF($F162="Equal among included roommates",IF(K162&lt;&gt;"Yes",0,IF(COUNTIF($L162:$L162,"Yes")=0,$D162-SUM($T162:W162),ROUND($D162/COUNTIF($G162:$L162,"Yes"),2))),IF($F162="Custom agreed shares",IF(K162="Yes",Q162,0),"")))</f>
      </c>
      <c r="Y162" s="87" t="str">
        <f>IF(COUNTIF($A162:$S162,"&lt;&gt;")=0,"",IF($F162="Equal among included roommates",IF(L162&lt;&gt;"Yes",0,IF(0=0,$D162-SUM($T162:X162),ROUND($D162/COUNTIF($G162:$L162,"Yes"),2))),IF($F162="Custom agreed shares",IF(L162="Yes",R162,0),"")))</f>
      </c>
      <c r="Z162" s="81" t="str">
        <f>IF(COUNTIF($A162:$S162,"&lt;&gt;")=0,"",IF(OR($D162="",$D162&lt;=0),"Enter an amount greater than 0.",IF($E162="","Choose who paid.",IF(COUNTIF($G162:$L162,"Yes")=0,"Choose at least one included roommate.",IF($F162="Equal among included roommates","Ready",IF($F162="Custom agreed shares",IF(OR(AND(G162="Yes",M162=""),AND(H162="Yes",N162=""),AND(I162="Yes",O162=""),AND(J162="Yes",P162=""),AND(K162="Yes",Q162=""),AND(L162="Yes",R162="")),"Enter custom shares that add up to the expense amount.",IF(ABS(SUM($M162:$R162))&lt;0.005,"Enter custom shares that add up to the expense amount.",IF(SUM($M162:$R162)&lt;$D162-0.005,"Custom shares are short by "&amp;ROUND($D162-SUM($M162:$R162),2)&amp;".",IF(SUM($M162:$R162)&gt;$D162+0.005,"Custom shares are over by "&amp;ROUND(SUM($M162:$R162)-$D162,2)&amp;".","Ready")))),"Enter custom shares that add up to the expense amount."))))))</f>
      </c>
    </row>
    <row r="163">
      <c r="A163" s="83"/>
      <c r="B163" s="57"/>
      <c r="C163" s="57"/>
      <c r="D163" s="85"/>
      <c r="E163" s="57"/>
      <c r="F163" s="57"/>
      <c r="G163" s="57"/>
      <c r="H163" s="57"/>
      <c r="I163" s="57"/>
      <c r="J163" s="57"/>
      <c r="K163" s="57"/>
      <c r="L163" s="57"/>
      <c r="M163" s="85"/>
      <c r="N163" s="85"/>
      <c r="O163" s="85"/>
      <c r="P163" s="85"/>
      <c r="Q163" s="85"/>
      <c r="R163" s="85"/>
      <c r="S163" s="57"/>
      <c r="T163" s="87" t="str">
        <f>IF(COUNTIF($A163:$S163,"&lt;&gt;")=0,"",IF($F163="Equal among included roommates",IF(G163&lt;&gt;"Yes",0,IF(COUNTIF($H163:$L163,"Yes")=0,$D163-0,ROUND($D163/COUNTIF($G163:$L163,"Yes"),2))),IF($F163="Custom agreed shares",IF(G163="Yes",M163,0),"")))</f>
      </c>
      <c r="U163" s="87" t="str">
        <f>IF(COUNTIF($A163:$S163,"&lt;&gt;")=0,"",IF($F163="Equal among included roommates",IF(H163&lt;&gt;"Yes",0,IF(COUNTIF($I163:$L163,"Yes")=0,$D163-SUM($T163:T163),ROUND($D163/COUNTIF($G163:$L163,"Yes"),2))),IF($F163="Custom agreed shares",IF(H163="Yes",N163,0),"")))</f>
      </c>
      <c r="V163" s="87" t="str">
        <f>IF(COUNTIF($A163:$S163,"&lt;&gt;")=0,"",IF($F163="Equal among included roommates",IF(I163&lt;&gt;"Yes",0,IF(COUNTIF($J163:$L163,"Yes")=0,$D163-SUM($T163:U163),ROUND($D163/COUNTIF($G163:$L163,"Yes"),2))),IF($F163="Custom agreed shares",IF(I163="Yes",O163,0),"")))</f>
      </c>
      <c r="W163" s="87" t="str">
        <f>IF(COUNTIF($A163:$S163,"&lt;&gt;")=0,"",IF($F163="Equal among included roommates",IF(J163&lt;&gt;"Yes",0,IF(COUNTIF($K163:$L163,"Yes")=0,$D163-SUM($T163:V163),ROUND($D163/COUNTIF($G163:$L163,"Yes"),2))),IF($F163="Custom agreed shares",IF(J163="Yes",P163,0),"")))</f>
      </c>
      <c r="X163" s="87" t="str">
        <f>IF(COUNTIF($A163:$S163,"&lt;&gt;")=0,"",IF($F163="Equal among included roommates",IF(K163&lt;&gt;"Yes",0,IF(COUNTIF($L163:$L163,"Yes")=0,$D163-SUM($T163:W163),ROUND($D163/COUNTIF($G163:$L163,"Yes"),2))),IF($F163="Custom agreed shares",IF(K163="Yes",Q163,0),"")))</f>
      </c>
      <c r="Y163" s="87" t="str">
        <f>IF(COUNTIF($A163:$S163,"&lt;&gt;")=0,"",IF($F163="Equal among included roommates",IF(L163&lt;&gt;"Yes",0,IF(0=0,$D163-SUM($T163:X163),ROUND($D163/COUNTIF($G163:$L163,"Yes"),2))),IF($F163="Custom agreed shares",IF(L163="Yes",R163,0),"")))</f>
      </c>
      <c r="Z163" s="81" t="str">
        <f>IF(COUNTIF($A163:$S163,"&lt;&gt;")=0,"",IF(OR($D163="",$D163&lt;=0),"Enter an amount greater than 0.",IF($E163="","Choose who paid.",IF(COUNTIF($G163:$L163,"Yes")=0,"Choose at least one included roommate.",IF($F163="Equal among included roommates","Ready",IF($F163="Custom agreed shares",IF(OR(AND(G163="Yes",M163=""),AND(H163="Yes",N163=""),AND(I163="Yes",O163=""),AND(J163="Yes",P163=""),AND(K163="Yes",Q163=""),AND(L163="Yes",R163="")),"Enter custom shares that add up to the expense amount.",IF(ABS(SUM($M163:$R163))&lt;0.005,"Enter custom shares that add up to the expense amount.",IF(SUM($M163:$R163)&lt;$D163-0.005,"Custom shares are short by "&amp;ROUND($D163-SUM($M163:$R163),2)&amp;".",IF(SUM($M163:$R163)&gt;$D163+0.005,"Custom shares are over by "&amp;ROUND(SUM($M163:$R163)-$D163,2)&amp;".","Ready")))),"Enter custom shares that add up to the expense amount."))))))</f>
      </c>
    </row>
    <row r="164">
      <c r="A164" s="83"/>
      <c r="B164" s="57"/>
      <c r="C164" s="57"/>
      <c r="D164" s="85"/>
      <c r="E164" s="57"/>
      <c r="F164" s="57"/>
      <c r="G164" s="57"/>
      <c r="H164" s="57"/>
      <c r="I164" s="57"/>
      <c r="J164" s="57"/>
      <c r="K164" s="57"/>
      <c r="L164" s="57"/>
      <c r="M164" s="85"/>
      <c r="N164" s="85"/>
      <c r="O164" s="85"/>
      <c r="P164" s="85"/>
      <c r="Q164" s="85"/>
      <c r="R164" s="85"/>
      <c r="S164" s="57"/>
      <c r="T164" s="87" t="str">
        <f>IF(COUNTIF($A164:$S164,"&lt;&gt;")=0,"",IF($F164="Equal among included roommates",IF(G164&lt;&gt;"Yes",0,IF(COUNTIF($H164:$L164,"Yes")=0,$D164-0,ROUND($D164/COUNTIF($G164:$L164,"Yes"),2))),IF($F164="Custom agreed shares",IF(G164="Yes",M164,0),"")))</f>
      </c>
      <c r="U164" s="87" t="str">
        <f>IF(COUNTIF($A164:$S164,"&lt;&gt;")=0,"",IF($F164="Equal among included roommates",IF(H164&lt;&gt;"Yes",0,IF(COUNTIF($I164:$L164,"Yes")=0,$D164-SUM($T164:T164),ROUND($D164/COUNTIF($G164:$L164,"Yes"),2))),IF($F164="Custom agreed shares",IF(H164="Yes",N164,0),"")))</f>
      </c>
      <c r="V164" s="87" t="str">
        <f>IF(COUNTIF($A164:$S164,"&lt;&gt;")=0,"",IF($F164="Equal among included roommates",IF(I164&lt;&gt;"Yes",0,IF(COUNTIF($J164:$L164,"Yes")=0,$D164-SUM($T164:U164),ROUND($D164/COUNTIF($G164:$L164,"Yes"),2))),IF($F164="Custom agreed shares",IF(I164="Yes",O164,0),"")))</f>
      </c>
      <c r="W164" s="87" t="str">
        <f>IF(COUNTIF($A164:$S164,"&lt;&gt;")=0,"",IF($F164="Equal among included roommates",IF(J164&lt;&gt;"Yes",0,IF(COUNTIF($K164:$L164,"Yes")=0,$D164-SUM($T164:V164),ROUND($D164/COUNTIF($G164:$L164,"Yes"),2))),IF($F164="Custom agreed shares",IF(J164="Yes",P164,0),"")))</f>
      </c>
      <c r="X164" s="87" t="str">
        <f>IF(COUNTIF($A164:$S164,"&lt;&gt;")=0,"",IF($F164="Equal among included roommates",IF(K164&lt;&gt;"Yes",0,IF(COUNTIF($L164:$L164,"Yes")=0,$D164-SUM($T164:W164),ROUND($D164/COUNTIF($G164:$L164,"Yes"),2))),IF($F164="Custom agreed shares",IF(K164="Yes",Q164,0),"")))</f>
      </c>
      <c r="Y164" s="87" t="str">
        <f>IF(COUNTIF($A164:$S164,"&lt;&gt;")=0,"",IF($F164="Equal among included roommates",IF(L164&lt;&gt;"Yes",0,IF(0=0,$D164-SUM($T164:X164),ROUND($D164/COUNTIF($G164:$L164,"Yes"),2))),IF($F164="Custom agreed shares",IF(L164="Yes",R164,0),"")))</f>
      </c>
      <c r="Z164" s="81" t="str">
        <f>IF(COUNTIF($A164:$S164,"&lt;&gt;")=0,"",IF(OR($D164="",$D164&lt;=0),"Enter an amount greater than 0.",IF($E164="","Choose who paid.",IF(COUNTIF($G164:$L164,"Yes")=0,"Choose at least one included roommate.",IF($F164="Equal among included roommates","Ready",IF($F164="Custom agreed shares",IF(OR(AND(G164="Yes",M164=""),AND(H164="Yes",N164=""),AND(I164="Yes",O164=""),AND(J164="Yes",P164=""),AND(K164="Yes",Q164=""),AND(L164="Yes",R164="")),"Enter custom shares that add up to the expense amount.",IF(ABS(SUM($M164:$R164))&lt;0.005,"Enter custom shares that add up to the expense amount.",IF(SUM($M164:$R164)&lt;$D164-0.005,"Custom shares are short by "&amp;ROUND($D164-SUM($M164:$R164),2)&amp;".",IF(SUM($M164:$R164)&gt;$D164+0.005,"Custom shares are over by "&amp;ROUND(SUM($M164:$R164)-$D164,2)&amp;".","Ready")))),"Enter custom shares that add up to the expense amount."))))))</f>
      </c>
    </row>
    <row r="165">
      <c r="A165" s="83"/>
      <c r="B165" s="57"/>
      <c r="C165" s="57"/>
      <c r="D165" s="85"/>
      <c r="E165" s="57"/>
      <c r="F165" s="57"/>
      <c r="G165" s="57"/>
      <c r="H165" s="57"/>
      <c r="I165" s="57"/>
      <c r="J165" s="57"/>
      <c r="K165" s="57"/>
      <c r="L165" s="57"/>
      <c r="M165" s="85"/>
      <c r="N165" s="85"/>
      <c r="O165" s="85"/>
      <c r="P165" s="85"/>
      <c r="Q165" s="85"/>
      <c r="R165" s="85"/>
      <c r="S165" s="57"/>
      <c r="T165" s="87" t="str">
        <f>IF(COUNTIF($A165:$S165,"&lt;&gt;")=0,"",IF($F165="Equal among included roommates",IF(G165&lt;&gt;"Yes",0,IF(COUNTIF($H165:$L165,"Yes")=0,$D165-0,ROUND($D165/COUNTIF($G165:$L165,"Yes"),2))),IF($F165="Custom agreed shares",IF(G165="Yes",M165,0),"")))</f>
      </c>
      <c r="U165" s="87" t="str">
        <f>IF(COUNTIF($A165:$S165,"&lt;&gt;")=0,"",IF($F165="Equal among included roommates",IF(H165&lt;&gt;"Yes",0,IF(COUNTIF($I165:$L165,"Yes")=0,$D165-SUM($T165:T165),ROUND($D165/COUNTIF($G165:$L165,"Yes"),2))),IF($F165="Custom agreed shares",IF(H165="Yes",N165,0),"")))</f>
      </c>
      <c r="V165" s="87" t="str">
        <f>IF(COUNTIF($A165:$S165,"&lt;&gt;")=0,"",IF($F165="Equal among included roommates",IF(I165&lt;&gt;"Yes",0,IF(COUNTIF($J165:$L165,"Yes")=0,$D165-SUM($T165:U165),ROUND($D165/COUNTIF($G165:$L165,"Yes"),2))),IF($F165="Custom agreed shares",IF(I165="Yes",O165,0),"")))</f>
      </c>
      <c r="W165" s="87" t="str">
        <f>IF(COUNTIF($A165:$S165,"&lt;&gt;")=0,"",IF($F165="Equal among included roommates",IF(J165&lt;&gt;"Yes",0,IF(COUNTIF($K165:$L165,"Yes")=0,$D165-SUM($T165:V165),ROUND($D165/COUNTIF($G165:$L165,"Yes"),2))),IF($F165="Custom agreed shares",IF(J165="Yes",P165,0),"")))</f>
      </c>
      <c r="X165" s="87" t="str">
        <f>IF(COUNTIF($A165:$S165,"&lt;&gt;")=0,"",IF($F165="Equal among included roommates",IF(K165&lt;&gt;"Yes",0,IF(COUNTIF($L165:$L165,"Yes")=0,$D165-SUM($T165:W165),ROUND($D165/COUNTIF($G165:$L165,"Yes"),2))),IF($F165="Custom agreed shares",IF(K165="Yes",Q165,0),"")))</f>
      </c>
      <c r="Y165" s="87" t="str">
        <f>IF(COUNTIF($A165:$S165,"&lt;&gt;")=0,"",IF($F165="Equal among included roommates",IF(L165&lt;&gt;"Yes",0,IF(0=0,$D165-SUM($T165:X165),ROUND($D165/COUNTIF($G165:$L165,"Yes"),2))),IF($F165="Custom agreed shares",IF(L165="Yes",R165,0),"")))</f>
      </c>
      <c r="Z165" s="81" t="str">
        <f>IF(COUNTIF($A165:$S165,"&lt;&gt;")=0,"",IF(OR($D165="",$D165&lt;=0),"Enter an amount greater than 0.",IF($E165="","Choose who paid.",IF(COUNTIF($G165:$L165,"Yes")=0,"Choose at least one included roommate.",IF($F165="Equal among included roommates","Ready",IF($F165="Custom agreed shares",IF(OR(AND(G165="Yes",M165=""),AND(H165="Yes",N165=""),AND(I165="Yes",O165=""),AND(J165="Yes",P165=""),AND(K165="Yes",Q165=""),AND(L165="Yes",R165="")),"Enter custom shares that add up to the expense amount.",IF(ABS(SUM($M165:$R165))&lt;0.005,"Enter custom shares that add up to the expense amount.",IF(SUM($M165:$R165)&lt;$D165-0.005,"Custom shares are short by "&amp;ROUND($D165-SUM($M165:$R165),2)&amp;".",IF(SUM($M165:$R165)&gt;$D165+0.005,"Custom shares are over by "&amp;ROUND(SUM($M165:$R165)-$D165,2)&amp;".","Ready")))),"Enter custom shares that add up to the expense amount."))))))</f>
      </c>
    </row>
    <row r="166">
      <c r="A166" s="83"/>
      <c r="B166" s="57"/>
      <c r="C166" s="57"/>
      <c r="D166" s="85"/>
      <c r="E166" s="57"/>
      <c r="F166" s="57"/>
      <c r="G166" s="57"/>
      <c r="H166" s="57"/>
      <c r="I166" s="57"/>
      <c r="J166" s="57"/>
      <c r="K166" s="57"/>
      <c r="L166" s="57"/>
      <c r="M166" s="85"/>
      <c r="N166" s="85"/>
      <c r="O166" s="85"/>
      <c r="P166" s="85"/>
      <c r="Q166" s="85"/>
      <c r="R166" s="85"/>
      <c r="S166" s="57"/>
      <c r="T166" s="87" t="str">
        <f>IF(COUNTIF($A166:$S166,"&lt;&gt;")=0,"",IF($F166="Equal among included roommates",IF(G166&lt;&gt;"Yes",0,IF(COUNTIF($H166:$L166,"Yes")=0,$D166-0,ROUND($D166/COUNTIF($G166:$L166,"Yes"),2))),IF($F166="Custom agreed shares",IF(G166="Yes",M166,0),"")))</f>
      </c>
      <c r="U166" s="87" t="str">
        <f>IF(COUNTIF($A166:$S166,"&lt;&gt;")=0,"",IF($F166="Equal among included roommates",IF(H166&lt;&gt;"Yes",0,IF(COUNTIF($I166:$L166,"Yes")=0,$D166-SUM($T166:T166),ROUND($D166/COUNTIF($G166:$L166,"Yes"),2))),IF($F166="Custom agreed shares",IF(H166="Yes",N166,0),"")))</f>
      </c>
      <c r="V166" s="87" t="str">
        <f>IF(COUNTIF($A166:$S166,"&lt;&gt;")=0,"",IF($F166="Equal among included roommates",IF(I166&lt;&gt;"Yes",0,IF(COUNTIF($J166:$L166,"Yes")=0,$D166-SUM($T166:U166),ROUND($D166/COUNTIF($G166:$L166,"Yes"),2))),IF($F166="Custom agreed shares",IF(I166="Yes",O166,0),"")))</f>
      </c>
      <c r="W166" s="87" t="str">
        <f>IF(COUNTIF($A166:$S166,"&lt;&gt;")=0,"",IF($F166="Equal among included roommates",IF(J166&lt;&gt;"Yes",0,IF(COUNTIF($K166:$L166,"Yes")=0,$D166-SUM($T166:V166),ROUND($D166/COUNTIF($G166:$L166,"Yes"),2))),IF($F166="Custom agreed shares",IF(J166="Yes",P166,0),"")))</f>
      </c>
      <c r="X166" s="87" t="str">
        <f>IF(COUNTIF($A166:$S166,"&lt;&gt;")=0,"",IF($F166="Equal among included roommates",IF(K166&lt;&gt;"Yes",0,IF(COUNTIF($L166:$L166,"Yes")=0,$D166-SUM($T166:W166),ROUND($D166/COUNTIF($G166:$L166,"Yes"),2))),IF($F166="Custom agreed shares",IF(K166="Yes",Q166,0),"")))</f>
      </c>
      <c r="Y166" s="87" t="str">
        <f>IF(COUNTIF($A166:$S166,"&lt;&gt;")=0,"",IF($F166="Equal among included roommates",IF(L166&lt;&gt;"Yes",0,IF(0=0,$D166-SUM($T166:X166),ROUND($D166/COUNTIF($G166:$L166,"Yes"),2))),IF($F166="Custom agreed shares",IF(L166="Yes",R166,0),"")))</f>
      </c>
      <c r="Z166" s="81" t="str">
        <f>IF(COUNTIF($A166:$S166,"&lt;&gt;")=0,"",IF(OR($D166="",$D166&lt;=0),"Enter an amount greater than 0.",IF($E166="","Choose who paid.",IF(COUNTIF($G166:$L166,"Yes")=0,"Choose at least one included roommate.",IF($F166="Equal among included roommates","Ready",IF($F166="Custom agreed shares",IF(OR(AND(G166="Yes",M166=""),AND(H166="Yes",N166=""),AND(I166="Yes",O166=""),AND(J166="Yes",P166=""),AND(K166="Yes",Q166=""),AND(L166="Yes",R166="")),"Enter custom shares that add up to the expense amount.",IF(ABS(SUM($M166:$R166))&lt;0.005,"Enter custom shares that add up to the expense amount.",IF(SUM($M166:$R166)&lt;$D166-0.005,"Custom shares are short by "&amp;ROUND($D166-SUM($M166:$R166),2)&amp;".",IF(SUM($M166:$R166)&gt;$D166+0.005,"Custom shares are over by "&amp;ROUND(SUM($M166:$R166)-$D166,2)&amp;".","Ready")))),"Enter custom shares that add up to the expense amount."))))))</f>
      </c>
    </row>
    <row r="167">
      <c r="A167" s="83"/>
      <c r="B167" s="57"/>
      <c r="C167" s="57"/>
      <c r="D167" s="85"/>
      <c r="E167" s="57"/>
      <c r="F167" s="57"/>
      <c r="G167" s="57"/>
      <c r="H167" s="57"/>
      <c r="I167" s="57"/>
      <c r="J167" s="57"/>
      <c r="K167" s="57"/>
      <c r="L167" s="57"/>
      <c r="M167" s="85"/>
      <c r="N167" s="85"/>
      <c r="O167" s="85"/>
      <c r="P167" s="85"/>
      <c r="Q167" s="85"/>
      <c r="R167" s="85"/>
      <c r="S167" s="57"/>
      <c r="T167" s="87" t="str">
        <f>IF(COUNTIF($A167:$S167,"&lt;&gt;")=0,"",IF($F167="Equal among included roommates",IF(G167&lt;&gt;"Yes",0,IF(COUNTIF($H167:$L167,"Yes")=0,$D167-0,ROUND($D167/COUNTIF($G167:$L167,"Yes"),2))),IF($F167="Custom agreed shares",IF(G167="Yes",M167,0),"")))</f>
      </c>
      <c r="U167" s="87" t="str">
        <f>IF(COUNTIF($A167:$S167,"&lt;&gt;")=0,"",IF($F167="Equal among included roommates",IF(H167&lt;&gt;"Yes",0,IF(COUNTIF($I167:$L167,"Yes")=0,$D167-SUM($T167:T167),ROUND($D167/COUNTIF($G167:$L167,"Yes"),2))),IF($F167="Custom agreed shares",IF(H167="Yes",N167,0),"")))</f>
      </c>
      <c r="V167" s="87" t="str">
        <f>IF(COUNTIF($A167:$S167,"&lt;&gt;")=0,"",IF($F167="Equal among included roommates",IF(I167&lt;&gt;"Yes",0,IF(COUNTIF($J167:$L167,"Yes")=0,$D167-SUM($T167:U167),ROUND($D167/COUNTIF($G167:$L167,"Yes"),2))),IF($F167="Custom agreed shares",IF(I167="Yes",O167,0),"")))</f>
      </c>
      <c r="W167" s="87" t="str">
        <f>IF(COUNTIF($A167:$S167,"&lt;&gt;")=0,"",IF($F167="Equal among included roommates",IF(J167&lt;&gt;"Yes",0,IF(COUNTIF($K167:$L167,"Yes")=0,$D167-SUM($T167:V167),ROUND($D167/COUNTIF($G167:$L167,"Yes"),2))),IF($F167="Custom agreed shares",IF(J167="Yes",P167,0),"")))</f>
      </c>
      <c r="X167" s="87" t="str">
        <f>IF(COUNTIF($A167:$S167,"&lt;&gt;")=0,"",IF($F167="Equal among included roommates",IF(K167&lt;&gt;"Yes",0,IF(COUNTIF($L167:$L167,"Yes")=0,$D167-SUM($T167:W167),ROUND($D167/COUNTIF($G167:$L167,"Yes"),2))),IF($F167="Custom agreed shares",IF(K167="Yes",Q167,0),"")))</f>
      </c>
      <c r="Y167" s="87" t="str">
        <f>IF(COUNTIF($A167:$S167,"&lt;&gt;")=0,"",IF($F167="Equal among included roommates",IF(L167&lt;&gt;"Yes",0,IF(0=0,$D167-SUM($T167:X167),ROUND($D167/COUNTIF($G167:$L167,"Yes"),2))),IF($F167="Custom agreed shares",IF(L167="Yes",R167,0),"")))</f>
      </c>
      <c r="Z167" s="81" t="str">
        <f>IF(COUNTIF($A167:$S167,"&lt;&gt;")=0,"",IF(OR($D167="",$D167&lt;=0),"Enter an amount greater than 0.",IF($E167="","Choose who paid.",IF(COUNTIF($G167:$L167,"Yes")=0,"Choose at least one included roommate.",IF($F167="Equal among included roommates","Ready",IF($F167="Custom agreed shares",IF(OR(AND(G167="Yes",M167=""),AND(H167="Yes",N167=""),AND(I167="Yes",O167=""),AND(J167="Yes",P167=""),AND(K167="Yes",Q167=""),AND(L167="Yes",R167="")),"Enter custom shares that add up to the expense amount.",IF(ABS(SUM($M167:$R167))&lt;0.005,"Enter custom shares that add up to the expense amount.",IF(SUM($M167:$R167)&lt;$D167-0.005,"Custom shares are short by "&amp;ROUND($D167-SUM($M167:$R167),2)&amp;".",IF(SUM($M167:$R167)&gt;$D167+0.005,"Custom shares are over by "&amp;ROUND(SUM($M167:$R167)-$D167,2)&amp;".","Ready")))),"Enter custom shares that add up to the expense amount."))))))</f>
      </c>
    </row>
    <row r="168">
      <c r="A168" s="83"/>
      <c r="B168" s="57"/>
      <c r="C168" s="57"/>
      <c r="D168" s="85"/>
      <c r="E168" s="57"/>
      <c r="F168" s="57"/>
      <c r="G168" s="57"/>
      <c r="H168" s="57"/>
      <c r="I168" s="57"/>
      <c r="J168" s="57"/>
      <c r="K168" s="57"/>
      <c r="L168" s="57"/>
      <c r="M168" s="85"/>
      <c r="N168" s="85"/>
      <c r="O168" s="85"/>
      <c r="P168" s="85"/>
      <c r="Q168" s="85"/>
      <c r="R168" s="85"/>
      <c r="S168" s="57"/>
      <c r="T168" s="87" t="str">
        <f>IF(COUNTIF($A168:$S168,"&lt;&gt;")=0,"",IF($F168="Equal among included roommates",IF(G168&lt;&gt;"Yes",0,IF(COUNTIF($H168:$L168,"Yes")=0,$D168-0,ROUND($D168/COUNTIF($G168:$L168,"Yes"),2))),IF($F168="Custom agreed shares",IF(G168="Yes",M168,0),"")))</f>
      </c>
      <c r="U168" s="87" t="str">
        <f>IF(COUNTIF($A168:$S168,"&lt;&gt;")=0,"",IF($F168="Equal among included roommates",IF(H168&lt;&gt;"Yes",0,IF(COUNTIF($I168:$L168,"Yes")=0,$D168-SUM($T168:T168),ROUND($D168/COUNTIF($G168:$L168,"Yes"),2))),IF($F168="Custom agreed shares",IF(H168="Yes",N168,0),"")))</f>
      </c>
      <c r="V168" s="87" t="str">
        <f>IF(COUNTIF($A168:$S168,"&lt;&gt;")=0,"",IF($F168="Equal among included roommates",IF(I168&lt;&gt;"Yes",0,IF(COUNTIF($J168:$L168,"Yes")=0,$D168-SUM($T168:U168),ROUND($D168/COUNTIF($G168:$L168,"Yes"),2))),IF($F168="Custom agreed shares",IF(I168="Yes",O168,0),"")))</f>
      </c>
      <c r="W168" s="87" t="str">
        <f>IF(COUNTIF($A168:$S168,"&lt;&gt;")=0,"",IF($F168="Equal among included roommates",IF(J168&lt;&gt;"Yes",0,IF(COUNTIF($K168:$L168,"Yes")=0,$D168-SUM($T168:V168),ROUND($D168/COUNTIF($G168:$L168,"Yes"),2))),IF($F168="Custom agreed shares",IF(J168="Yes",P168,0),"")))</f>
      </c>
      <c r="X168" s="87" t="str">
        <f>IF(COUNTIF($A168:$S168,"&lt;&gt;")=0,"",IF($F168="Equal among included roommates",IF(K168&lt;&gt;"Yes",0,IF(COUNTIF($L168:$L168,"Yes")=0,$D168-SUM($T168:W168),ROUND($D168/COUNTIF($G168:$L168,"Yes"),2))),IF($F168="Custom agreed shares",IF(K168="Yes",Q168,0),"")))</f>
      </c>
      <c r="Y168" s="87" t="str">
        <f>IF(COUNTIF($A168:$S168,"&lt;&gt;")=0,"",IF($F168="Equal among included roommates",IF(L168&lt;&gt;"Yes",0,IF(0=0,$D168-SUM($T168:X168),ROUND($D168/COUNTIF($G168:$L168,"Yes"),2))),IF($F168="Custom agreed shares",IF(L168="Yes",R168,0),"")))</f>
      </c>
      <c r="Z168" s="81" t="str">
        <f>IF(COUNTIF($A168:$S168,"&lt;&gt;")=0,"",IF(OR($D168="",$D168&lt;=0),"Enter an amount greater than 0.",IF($E168="","Choose who paid.",IF(COUNTIF($G168:$L168,"Yes")=0,"Choose at least one included roommate.",IF($F168="Equal among included roommates","Ready",IF($F168="Custom agreed shares",IF(OR(AND(G168="Yes",M168=""),AND(H168="Yes",N168=""),AND(I168="Yes",O168=""),AND(J168="Yes",P168=""),AND(K168="Yes",Q168=""),AND(L168="Yes",R168="")),"Enter custom shares that add up to the expense amount.",IF(ABS(SUM($M168:$R168))&lt;0.005,"Enter custom shares that add up to the expense amount.",IF(SUM($M168:$R168)&lt;$D168-0.005,"Custom shares are short by "&amp;ROUND($D168-SUM($M168:$R168),2)&amp;".",IF(SUM($M168:$R168)&gt;$D168+0.005,"Custom shares are over by "&amp;ROUND(SUM($M168:$R168)-$D168,2)&amp;".","Ready")))),"Enter custom shares that add up to the expense amount."))))))</f>
      </c>
    </row>
    <row r="169">
      <c r="A169" s="83"/>
      <c r="B169" s="57"/>
      <c r="C169" s="57"/>
      <c r="D169" s="85"/>
      <c r="E169" s="57"/>
      <c r="F169" s="57"/>
      <c r="G169" s="57"/>
      <c r="H169" s="57"/>
      <c r="I169" s="57"/>
      <c r="J169" s="57"/>
      <c r="K169" s="57"/>
      <c r="L169" s="57"/>
      <c r="M169" s="85"/>
      <c r="N169" s="85"/>
      <c r="O169" s="85"/>
      <c r="P169" s="85"/>
      <c r="Q169" s="85"/>
      <c r="R169" s="85"/>
      <c r="S169" s="57"/>
      <c r="T169" s="87" t="str">
        <f>IF(COUNTIF($A169:$S169,"&lt;&gt;")=0,"",IF($F169="Equal among included roommates",IF(G169&lt;&gt;"Yes",0,IF(COUNTIF($H169:$L169,"Yes")=0,$D169-0,ROUND($D169/COUNTIF($G169:$L169,"Yes"),2))),IF($F169="Custom agreed shares",IF(G169="Yes",M169,0),"")))</f>
      </c>
      <c r="U169" s="87" t="str">
        <f>IF(COUNTIF($A169:$S169,"&lt;&gt;")=0,"",IF($F169="Equal among included roommates",IF(H169&lt;&gt;"Yes",0,IF(COUNTIF($I169:$L169,"Yes")=0,$D169-SUM($T169:T169),ROUND($D169/COUNTIF($G169:$L169,"Yes"),2))),IF($F169="Custom agreed shares",IF(H169="Yes",N169,0),"")))</f>
      </c>
      <c r="V169" s="87" t="str">
        <f>IF(COUNTIF($A169:$S169,"&lt;&gt;")=0,"",IF($F169="Equal among included roommates",IF(I169&lt;&gt;"Yes",0,IF(COUNTIF($J169:$L169,"Yes")=0,$D169-SUM($T169:U169),ROUND($D169/COUNTIF($G169:$L169,"Yes"),2))),IF($F169="Custom agreed shares",IF(I169="Yes",O169,0),"")))</f>
      </c>
      <c r="W169" s="87" t="str">
        <f>IF(COUNTIF($A169:$S169,"&lt;&gt;")=0,"",IF($F169="Equal among included roommates",IF(J169&lt;&gt;"Yes",0,IF(COUNTIF($K169:$L169,"Yes")=0,$D169-SUM($T169:V169),ROUND($D169/COUNTIF($G169:$L169,"Yes"),2))),IF($F169="Custom agreed shares",IF(J169="Yes",P169,0),"")))</f>
      </c>
      <c r="X169" s="87" t="str">
        <f>IF(COUNTIF($A169:$S169,"&lt;&gt;")=0,"",IF($F169="Equal among included roommates",IF(K169&lt;&gt;"Yes",0,IF(COUNTIF($L169:$L169,"Yes")=0,$D169-SUM($T169:W169),ROUND($D169/COUNTIF($G169:$L169,"Yes"),2))),IF($F169="Custom agreed shares",IF(K169="Yes",Q169,0),"")))</f>
      </c>
      <c r="Y169" s="87" t="str">
        <f>IF(COUNTIF($A169:$S169,"&lt;&gt;")=0,"",IF($F169="Equal among included roommates",IF(L169&lt;&gt;"Yes",0,IF(0=0,$D169-SUM($T169:X169),ROUND($D169/COUNTIF($G169:$L169,"Yes"),2))),IF($F169="Custom agreed shares",IF(L169="Yes",R169,0),"")))</f>
      </c>
      <c r="Z169" s="81" t="str">
        <f>IF(COUNTIF($A169:$S169,"&lt;&gt;")=0,"",IF(OR($D169="",$D169&lt;=0),"Enter an amount greater than 0.",IF($E169="","Choose who paid.",IF(COUNTIF($G169:$L169,"Yes")=0,"Choose at least one included roommate.",IF($F169="Equal among included roommates","Ready",IF($F169="Custom agreed shares",IF(OR(AND(G169="Yes",M169=""),AND(H169="Yes",N169=""),AND(I169="Yes",O169=""),AND(J169="Yes",P169=""),AND(K169="Yes",Q169=""),AND(L169="Yes",R169="")),"Enter custom shares that add up to the expense amount.",IF(ABS(SUM($M169:$R169))&lt;0.005,"Enter custom shares that add up to the expense amount.",IF(SUM($M169:$R169)&lt;$D169-0.005,"Custom shares are short by "&amp;ROUND($D169-SUM($M169:$R169),2)&amp;".",IF(SUM($M169:$R169)&gt;$D169+0.005,"Custom shares are over by "&amp;ROUND(SUM($M169:$R169)-$D169,2)&amp;".","Ready")))),"Enter custom shares that add up to the expense amount."))))))</f>
      </c>
    </row>
    <row r="170">
      <c r="A170" s="83"/>
      <c r="B170" s="57"/>
      <c r="C170" s="57"/>
      <c r="D170" s="85"/>
      <c r="E170" s="57"/>
      <c r="F170" s="57"/>
      <c r="G170" s="57"/>
      <c r="H170" s="57"/>
      <c r="I170" s="57"/>
      <c r="J170" s="57"/>
      <c r="K170" s="57"/>
      <c r="L170" s="57"/>
      <c r="M170" s="85"/>
      <c r="N170" s="85"/>
      <c r="O170" s="85"/>
      <c r="P170" s="85"/>
      <c r="Q170" s="85"/>
      <c r="R170" s="85"/>
      <c r="S170" s="57"/>
      <c r="T170" s="87" t="str">
        <f>IF(COUNTIF($A170:$S170,"&lt;&gt;")=0,"",IF($F170="Equal among included roommates",IF(G170&lt;&gt;"Yes",0,IF(COUNTIF($H170:$L170,"Yes")=0,$D170-0,ROUND($D170/COUNTIF($G170:$L170,"Yes"),2))),IF($F170="Custom agreed shares",IF(G170="Yes",M170,0),"")))</f>
      </c>
      <c r="U170" s="87" t="str">
        <f>IF(COUNTIF($A170:$S170,"&lt;&gt;")=0,"",IF($F170="Equal among included roommates",IF(H170&lt;&gt;"Yes",0,IF(COUNTIF($I170:$L170,"Yes")=0,$D170-SUM($T170:T170),ROUND($D170/COUNTIF($G170:$L170,"Yes"),2))),IF($F170="Custom agreed shares",IF(H170="Yes",N170,0),"")))</f>
      </c>
      <c r="V170" s="87" t="str">
        <f>IF(COUNTIF($A170:$S170,"&lt;&gt;")=0,"",IF($F170="Equal among included roommates",IF(I170&lt;&gt;"Yes",0,IF(COUNTIF($J170:$L170,"Yes")=0,$D170-SUM($T170:U170),ROUND($D170/COUNTIF($G170:$L170,"Yes"),2))),IF($F170="Custom agreed shares",IF(I170="Yes",O170,0),"")))</f>
      </c>
      <c r="W170" s="87" t="str">
        <f>IF(COUNTIF($A170:$S170,"&lt;&gt;")=0,"",IF($F170="Equal among included roommates",IF(J170&lt;&gt;"Yes",0,IF(COUNTIF($K170:$L170,"Yes")=0,$D170-SUM($T170:V170),ROUND($D170/COUNTIF($G170:$L170,"Yes"),2))),IF($F170="Custom agreed shares",IF(J170="Yes",P170,0),"")))</f>
      </c>
      <c r="X170" s="87" t="str">
        <f>IF(COUNTIF($A170:$S170,"&lt;&gt;")=0,"",IF($F170="Equal among included roommates",IF(K170&lt;&gt;"Yes",0,IF(COUNTIF($L170:$L170,"Yes")=0,$D170-SUM($T170:W170),ROUND($D170/COUNTIF($G170:$L170,"Yes"),2))),IF($F170="Custom agreed shares",IF(K170="Yes",Q170,0),"")))</f>
      </c>
      <c r="Y170" s="87" t="str">
        <f>IF(COUNTIF($A170:$S170,"&lt;&gt;")=0,"",IF($F170="Equal among included roommates",IF(L170&lt;&gt;"Yes",0,IF(0=0,$D170-SUM($T170:X170),ROUND($D170/COUNTIF($G170:$L170,"Yes"),2))),IF($F170="Custom agreed shares",IF(L170="Yes",R170,0),"")))</f>
      </c>
      <c r="Z170" s="81" t="str">
        <f>IF(COUNTIF($A170:$S170,"&lt;&gt;")=0,"",IF(OR($D170="",$D170&lt;=0),"Enter an amount greater than 0.",IF($E170="","Choose who paid.",IF(COUNTIF($G170:$L170,"Yes")=0,"Choose at least one included roommate.",IF($F170="Equal among included roommates","Ready",IF($F170="Custom agreed shares",IF(OR(AND(G170="Yes",M170=""),AND(H170="Yes",N170=""),AND(I170="Yes",O170=""),AND(J170="Yes",P170=""),AND(K170="Yes",Q170=""),AND(L170="Yes",R170="")),"Enter custom shares that add up to the expense amount.",IF(ABS(SUM($M170:$R170))&lt;0.005,"Enter custom shares that add up to the expense amount.",IF(SUM($M170:$R170)&lt;$D170-0.005,"Custom shares are short by "&amp;ROUND($D170-SUM($M170:$R170),2)&amp;".",IF(SUM($M170:$R170)&gt;$D170+0.005,"Custom shares are over by "&amp;ROUND(SUM($M170:$R170)-$D170,2)&amp;".","Ready")))),"Enter custom shares that add up to the expense amount."))))))</f>
      </c>
    </row>
    <row r="171">
      <c r="A171" s="83"/>
      <c r="B171" s="57"/>
      <c r="C171" s="57"/>
      <c r="D171" s="85"/>
      <c r="E171" s="57"/>
      <c r="F171" s="57"/>
      <c r="G171" s="57"/>
      <c r="H171" s="57"/>
      <c r="I171" s="57"/>
      <c r="J171" s="57"/>
      <c r="K171" s="57"/>
      <c r="L171" s="57"/>
      <c r="M171" s="85"/>
      <c r="N171" s="85"/>
      <c r="O171" s="85"/>
      <c r="P171" s="85"/>
      <c r="Q171" s="85"/>
      <c r="R171" s="85"/>
      <c r="S171" s="57"/>
      <c r="T171" s="87" t="str">
        <f>IF(COUNTIF($A171:$S171,"&lt;&gt;")=0,"",IF($F171="Equal among included roommates",IF(G171&lt;&gt;"Yes",0,IF(COUNTIF($H171:$L171,"Yes")=0,$D171-0,ROUND($D171/COUNTIF($G171:$L171,"Yes"),2))),IF($F171="Custom agreed shares",IF(G171="Yes",M171,0),"")))</f>
      </c>
      <c r="U171" s="87" t="str">
        <f>IF(COUNTIF($A171:$S171,"&lt;&gt;")=0,"",IF($F171="Equal among included roommates",IF(H171&lt;&gt;"Yes",0,IF(COUNTIF($I171:$L171,"Yes")=0,$D171-SUM($T171:T171),ROUND($D171/COUNTIF($G171:$L171,"Yes"),2))),IF($F171="Custom agreed shares",IF(H171="Yes",N171,0),"")))</f>
      </c>
      <c r="V171" s="87" t="str">
        <f>IF(COUNTIF($A171:$S171,"&lt;&gt;")=0,"",IF($F171="Equal among included roommates",IF(I171&lt;&gt;"Yes",0,IF(COUNTIF($J171:$L171,"Yes")=0,$D171-SUM($T171:U171),ROUND($D171/COUNTIF($G171:$L171,"Yes"),2))),IF($F171="Custom agreed shares",IF(I171="Yes",O171,0),"")))</f>
      </c>
      <c r="W171" s="87" t="str">
        <f>IF(COUNTIF($A171:$S171,"&lt;&gt;")=0,"",IF($F171="Equal among included roommates",IF(J171&lt;&gt;"Yes",0,IF(COUNTIF($K171:$L171,"Yes")=0,$D171-SUM($T171:V171),ROUND($D171/COUNTIF($G171:$L171,"Yes"),2))),IF($F171="Custom agreed shares",IF(J171="Yes",P171,0),"")))</f>
      </c>
      <c r="X171" s="87" t="str">
        <f>IF(COUNTIF($A171:$S171,"&lt;&gt;")=0,"",IF($F171="Equal among included roommates",IF(K171&lt;&gt;"Yes",0,IF(COUNTIF($L171:$L171,"Yes")=0,$D171-SUM($T171:W171),ROUND($D171/COUNTIF($G171:$L171,"Yes"),2))),IF($F171="Custom agreed shares",IF(K171="Yes",Q171,0),"")))</f>
      </c>
      <c r="Y171" s="87" t="str">
        <f>IF(COUNTIF($A171:$S171,"&lt;&gt;")=0,"",IF($F171="Equal among included roommates",IF(L171&lt;&gt;"Yes",0,IF(0=0,$D171-SUM($T171:X171),ROUND($D171/COUNTIF($G171:$L171,"Yes"),2))),IF($F171="Custom agreed shares",IF(L171="Yes",R171,0),"")))</f>
      </c>
      <c r="Z171" s="81" t="str">
        <f>IF(COUNTIF($A171:$S171,"&lt;&gt;")=0,"",IF(OR($D171="",$D171&lt;=0),"Enter an amount greater than 0.",IF($E171="","Choose who paid.",IF(COUNTIF($G171:$L171,"Yes")=0,"Choose at least one included roommate.",IF($F171="Equal among included roommates","Ready",IF($F171="Custom agreed shares",IF(OR(AND(G171="Yes",M171=""),AND(H171="Yes",N171=""),AND(I171="Yes",O171=""),AND(J171="Yes",P171=""),AND(K171="Yes",Q171=""),AND(L171="Yes",R171="")),"Enter custom shares that add up to the expense amount.",IF(ABS(SUM($M171:$R171))&lt;0.005,"Enter custom shares that add up to the expense amount.",IF(SUM($M171:$R171)&lt;$D171-0.005,"Custom shares are short by "&amp;ROUND($D171-SUM($M171:$R171),2)&amp;".",IF(SUM($M171:$R171)&gt;$D171+0.005,"Custom shares are over by "&amp;ROUND(SUM($M171:$R171)-$D171,2)&amp;".","Ready")))),"Enter custom shares that add up to the expense amount."))))))</f>
      </c>
    </row>
    <row r="172">
      <c r="A172" s="83"/>
      <c r="B172" s="57"/>
      <c r="C172" s="57"/>
      <c r="D172" s="85"/>
      <c r="E172" s="57"/>
      <c r="F172" s="57"/>
      <c r="G172" s="57"/>
      <c r="H172" s="57"/>
      <c r="I172" s="57"/>
      <c r="J172" s="57"/>
      <c r="K172" s="57"/>
      <c r="L172" s="57"/>
      <c r="M172" s="85"/>
      <c r="N172" s="85"/>
      <c r="O172" s="85"/>
      <c r="P172" s="85"/>
      <c r="Q172" s="85"/>
      <c r="R172" s="85"/>
      <c r="S172" s="57"/>
      <c r="T172" s="87" t="str">
        <f>IF(COUNTIF($A172:$S172,"&lt;&gt;")=0,"",IF($F172="Equal among included roommates",IF(G172&lt;&gt;"Yes",0,IF(COUNTIF($H172:$L172,"Yes")=0,$D172-0,ROUND($D172/COUNTIF($G172:$L172,"Yes"),2))),IF($F172="Custom agreed shares",IF(G172="Yes",M172,0),"")))</f>
      </c>
      <c r="U172" s="87" t="str">
        <f>IF(COUNTIF($A172:$S172,"&lt;&gt;")=0,"",IF($F172="Equal among included roommates",IF(H172&lt;&gt;"Yes",0,IF(COUNTIF($I172:$L172,"Yes")=0,$D172-SUM($T172:T172),ROUND($D172/COUNTIF($G172:$L172,"Yes"),2))),IF($F172="Custom agreed shares",IF(H172="Yes",N172,0),"")))</f>
      </c>
      <c r="V172" s="87" t="str">
        <f>IF(COUNTIF($A172:$S172,"&lt;&gt;")=0,"",IF($F172="Equal among included roommates",IF(I172&lt;&gt;"Yes",0,IF(COUNTIF($J172:$L172,"Yes")=0,$D172-SUM($T172:U172),ROUND($D172/COUNTIF($G172:$L172,"Yes"),2))),IF($F172="Custom agreed shares",IF(I172="Yes",O172,0),"")))</f>
      </c>
      <c r="W172" s="87" t="str">
        <f>IF(COUNTIF($A172:$S172,"&lt;&gt;")=0,"",IF($F172="Equal among included roommates",IF(J172&lt;&gt;"Yes",0,IF(COUNTIF($K172:$L172,"Yes")=0,$D172-SUM($T172:V172),ROUND($D172/COUNTIF($G172:$L172,"Yes"),2))),IF($F172="Custom agreed shares",IF(J172="Yes",P172,0),"")))</f>
      </c>
      <c r="X172" s="87" t="str">
        <f>IF(COUNTIF($A172:$S172,"&lt;&gt;")=0,"",IF($F172="Equal among included roommates",IF(K172&lt;&gt;"Yes",0,IF(COUNTIF($L172:$L172,"Yes")=0,$D172-SUM($T172:W172),ROUND($D172/COUNTIF($G172:$L172,"Yes"),2))),IF($F172="Custom agreed shares",IF(K172="Yes",Q172,0),"")))</f>
      </c>
      <c r="Y172" s="87" t="str">
        <f>IF(COUNTIF($A172:$S172,"&lt;&gt;")=0,"",IF($F172="Equal among included roommates",IF(L172&lt;&gt;"Yes",0,IF(0=0,$D172-SUM($T172:X172),ROUND($D172/COUNTIF($G172:$L172,"Yes"),2))),IF($F172="Custom agreed shares",IF(L172="Yes",R172,0),"")))</f>
      </c>
      <c r="Z172" s="81" t="str">
        <f>IF(COUNTIF($A172:$S172,"&lt;&gt;")=0,"",IF(OR($D172="",$D172&lt;=0),"Enter an amount greater than 0.",IF($E172="","Choose who paid.",IF(COUNTIF($G172:$L172,"Yes")=0,"Choose at least one included roommate.",IF($F172="Equal among included roommates","Ready",IF($F172="Custom agreed shares",IF(OR(AND(G172="Yes",M172=""),AND(H172="Yes",N172=""),AND(I172="Yes",O172=""),AND(J172="Yes",P172=""),AND(K172="Yes",Q172=""),AND(L172="Yes",R172="")),"Enter custom shares that add up to the expense amount.",IF(ABS(SUM($M172:$R172))&lt;0.005,"Enter custom shares that add up to the expense amount.",IF(SUM($M172:$R172)&lt;$D172-0.005,"Custom shares are short by "&amp;ROUND($D172-SUM($M172:$R172),2)&amp;".",IF(SUM($M172:$R172)&gt;$D172+0.005,"Custom shares are over by "&amp;ROUND(SUM($M172:$R172)-$D172,2)&amp;".","Ready")))),"Enter custom shares that add up to the expense amount."))))))</f>
      </c>
    </row>
    <row r="173">
      <c r="A173" s="83"/>
      <c r="B173" s="57"/>
      <c r="C173" s="57"/>
      <c r="D173" s="85"/>
      <c r="E173" s="57"/>
      <c r="F173" s="57"/>
      <c r="G173" s="57"/>
      <c r="H173" s="57"/>
      <c r="I173" s="57"/>
      <c r="J173" s="57"/>
      <c r="K173" s="57"/>
      <c r="L173" s="57"/>
      <c r="M173" s="85"/>
      <c r="N173" s="85"/>
      <c r="O173" s="85"/>
      <c r="P173" s="85"/>
      <c r="Q173" s="85"/>
      <c r="R173" s="85"/>
      <c r="S173" s="57"/>
      <c r="T173" s="87" t="str">
        <f>IF(COUNTIF($A173:$S173,"&lt;&gt;")=0,"",IF($F173="Equal among included roommates",IF(G173&lt;&gt;"Yes",0,IF(COUNTIF($H173:$L173,"Yes")=0,$D173-0,ROUND($D173/COUNTIF($G173:$L173,"Yes"),2))),IF($F173="Custom agreed shares",IF(G173="Yes",M173,0),"")))</f>
      </c>
      <c r="U173" s="87" t="str">
        <f>IF(COUNTIF($A173:$S173,"&lt;&gt;")=0,"",IF($F173="Equal among included roommates",IF(H173&lt;&gt;"Yes",0,IF(COUNTIF($I173:$L173,"Yes")=0,$D173-SUM($T173:T173),ROUND($D173/COUNTIF($G173:$L173,"Yes"),2))),IF($F173="Custom agreed shares",IF(H173="Yes",N173,0),"")))</f>
      </c>
      <c r="V173" s="87" t="str">
        <f>IF(COUNTIF($A173:$S173,"&lt;&gt;")=0,"",IF($F173="Equal among included roommates",IF(I173&lt;&gt;"Yes",0,IF(COUNTIF($J173:$L173,"Yes")=0,$D173-SUM($T173:U173),ROUND($D173/COUNTIF($G173:$L173,"Yes"),2))),IF($F173="Custom agreed shares",IF(I173="Yes",O173,0),"")))</f>
      </c>
      <c r="W173" s="87" t="str">
        <f>IF(COUNTIF($A173:$S173,"&lt;&gt;")=0,"",IF($F173="Equal among included roommates",IF(J173&lt;&gt;"Yes",0,IF(COUNTIF($K173:$L173,"Yes")=0,$D173-SUM($T173:V173),ROUND($D173/COUNTIF($G173:$L173,"Yes"),2))),IF($F173="Custom agreed shares",IF(J173="Yes",P173,0),"")))</f>
      </c>
      <c r="X173" s="87" t="str">
        <f>IF(COUNTIF($A173:$S173,"&lt;&gt;")=0,"",IF($F173="Equal among included roommates",IF(K173&lt;&gt;"Yes",0,IF(COUNTIF($L173:$L173,"Yes")=0,$D173-SUM($T173:W173),ROUND($D173/COUNTIF($G173:$L173,"Yes"),2))),IF($F173="Custom agreed shares",IF(K173="Yes",Q173,0),"")))</f>
      </c>
      <c r="Y173" s="87" t="str">
        <f>IF(COUNTIF($A173:$S173,"&lt;&gt;")=0,"",IF($F173="Equal among included roommates",IF(L173&lt;&gt;"Yes",0,IF(0=0,$D173-SUM($T173:X173),ROUND($D173/COUNTIF($G173:$L173,"Yes"),2))),IF($F173="Custom agreed shares",IF(L173="Yes",R173,0),"")))</f>
      </c>
      <c r="Z173" s="81" t="str">
        <f>IF(COUNTIF($A173:$S173,"&lt;&gt;")=0,"",IF(OR($D173="",$D173&lt;=0),"Enter an amount greater than 0.",IF($E173="","Choose who paid.",IF(COUNTIF($G173:$L173,"Yes")=0,"Choose at least one included roommate.",IF($F173="Equal among included roommates","Ready",IF($F173="Custom agreed shares",IF(OR(AND(G173="Yes",M173=""),AND(H173="Yes",N173=""),AND(I173="Yes",O173=""),AND(J173="Yes",P173=""),AND(K173="Yes",Q173=""),AND(L173="Yes",R173="")),"Enter custom shares that add up to the expense amount.",IF(ABS(SUM($M173:$R173))&lt;0.005,"Enter custom shares that add up to the expense amount.",IF(SUM($M173:$R173)&lt;$D173-0.005,"Custom shares are short by "&amp;ROUND($D173-SUM($M173:$R173),2)&amp;".",IF(SUM($M173:$R173)&gt;$D173+0.005,"Custom shares are over by "&amp;ROUND(SUM($M173:$R173)-$D173,2)&amp;".","Ready")))),"Enter custom shares that add up to the expense amount."))))))</f>
      </c>
    </row>
    <row r="174">
      <c r="A174" s="83"/>
      <c r="B174" s="57"/>
      <c r="C174" s="57"/>
      <c r="D174" s="85"/>
      <c r="E174" s="57"/>
      <c r="F174" s="57"/>
      <c r="G174" s="57"/>
      <c r="H174" s="57"/>
      <c r="I174" s="57"/>
      <c r="J174" s="57"/>
      <c r="K174" s="57"/>
      <c r="L174" s="57"/>
      <c r="M174" s="85"/>
      <c r="N174" s="85"/>
      <c r="O174" s="85"/>
      <c r="P174" s="85"/>
      <c r="Q174" s="85"/>
      <c r="R174" s="85"/>
      <c r="S174" s="57"/>
      <c r="T174" s="87" t="str">
        <f>IF(COUNTIF($A174:$S174,"&lt;&gt;")=0,"",IF($F174="Equal among included roommates",IF(G174&lt;&gt;"Yes",0,IF(COUNTIF($H174:$L174,"Yes")=0,$D174-0,ROUND($D174/COUNTIF($G174:$L174,"Yes"),2))),IF($F174="Custom agreed shares",IF(G174="Yes",M174,0),"")))</f>
      </c>
      <c r="U174" s="87" t="str">
        <f>IF(COUNTIF($A174:$S174,"&lt;&gt;")=0,"",IF($F174="Equal among included roommates",IF(H174&lt;&gt;"Yes",0,IF(COUNTIF($I174:$L174,"Yes")=0,$D174-SUM($T174:T174),ROUND($D174/COUNTIF($G174:$L174,"Yes"),2))),IF($F174="Custom agreed shares",IF(H174="Yes",N174,0),"")))</f>
      </c>
      <c r="V174" s="87" t="str">
        <f>IF(COUNTIF($A174:$S174,"&lt;&gt;")=0,"",IF($F174="Equal among included roommates",IF(I174&lt;&gt;"Yes",0,IF(COUNTIF($J174:$L174,"Yes")=0,$D174-SUM($T174:U174),ROUND($D174/COUNTIF($G174:$L174,"Yes"),2))),IF($F174="Custom agreed shares",IF(I174="Yes",O174,0),"")))</f>
      </c>
      <c r="W174" s="87" t="str">
        <f>IF(COUNTIF($A174:$S174,"&lt;&gt;")=0,"",IF($F174="Equal among included roommates",IF(J174&lt;&gt;"Yes",0,IF(COUNTIF($K174:$L174,"Yes")=0,$D174-SUM($T174:V174),ROUND($D174/COUNTIF($G174:$L174,"Yes"),2))),IF($F174="Custom agreed shares",IF(J174="Yes",P174,0),"")))</f>
      </c>
      <c r="X174" s="87" t="str">
        <f>IF(COUNTIF($A174:$S174,"&lt;&gt;")=0,"",IF($F174="Equal among included roommates",IF(K174&lt;&gt;"Yes",0,IF(COUNTIF($L174:$L174,"Yes")=0,$D174-SUM($T174:W174),ROUND($D174/COUNTIF($G174:$L174,"Yes"),2))),IF($F174="Custom agreed shares",IF(K174="Yes",Q174,0),"")))</f>
      </c>
      <c r="Y174" s="87" t="str">
        <f>IF(COUNTIF($A174:$S174,"&lt;&gt;")=0,"",IF($F174="Equal among included roommates",IF(L174&lt;&gt;"Yes",0,IF(0=0,$D174-SUM($T174:X174),ROUND($D174/COUNTIF($G174:$L174,"Yes"),2))),IF($F174="Custom agreed shares",IF(L174="Yes",R174,0),"")))</f>
      </c>
      <c r="Z174" s="81" t="str">
        <f>IF(COUNTIF($A174:$S174,"&lt;&gt;")=0,"",IF(OR($D174="",$D174&lt;=0),"Enter an amount greater than 0.",IF($E174="","Choose who paid.",IF(COUNTIF($G174:$L174,"Yes")=0,"Choose at least one included roommate.",IF($F174="Equal among included roommates","Ready",IF($F174="Custom agreed shares",IF(OR(AND(G174="Yes",M174=""),AND(H174="Yes",N174=""),AND(I174="Yes",O174=""),AND(J174="Yes",P174=""),AND(K174="Yes",Q174=""),AND(L174="Yes",R174="")),"Enter custom shares that add up to the expense amount.",IF(ABS(SUM($M174:$R174))&lt;0.005,"Enter custom shares that add up to the expense amount.",IF(SUM($M174:$R174)&lt;$D174-0.005,"Custom shares are short by "&amp;ROUND($D174-SUM($M174:$R174),2)&amp;".",IF(SUM($M174:$R174)&gt;$D174+0.005,"Custom shares are over by "&amp;ROUND(SUM($M174:$R174)-$D174,2)&amp;".","Ready")))),"Enter custom shares that add up to the expense amount."))))))</f>
      </c>
    </row>
    <row r="175">
      <c r="A175" s="83"/>
      <c r="B175" s="57"/>
      <c r="C175" s="57"/>
      <c r="D175" s="85"/>
      <c r="E175" s="57"/>
      <c r="F175" s="57"/>
      <c r="G175" s="57"/>
      <c r="H175" s="57"/>
      <c r="I175" s="57"/>
      <c r="J175" s="57"/>
      <c r="K175" s="57"/>
      <c r="L175" s="57"/>
      <c r="M175" s="85"/>
      <c r="N175" s="85"/>
      <c r="O175" s="85"/>
      <c r="P175" s="85"/>
      <c r="Q175" s="85"/>
      <c r="R175" s="85"/>
      <c r="S175" s="57"/>
      <c r="T175" s="87" t="str">
        <f>IF(COUNTIF($A175:$S175,"&lt;&gt;")=0,"",IF($F175="Equal among included roommates",IF(G175&lt;&gt;"Yes",0,IF(COUNTIF($H175:$L175,"Yes")=0,$D175-0,ROUND($D175/COUNTIF($G175:$L175,"Yes"),2))),IF($F175="Custom agreed shares",IF(G175="Yes",M175,0),"")))</f>
      </c>
      <c r="U175" s="87" t="str">
        <f>IF(COUNTIF($A175:$S175,"&lt;&gt;")=0,"",IF($F175="Equal among included roommates",IF(H175&lt;&gt;"Yes",0,IF(COUNTIF($I175:$L175,"Yes")=0,$D175-SUM($T175:T175),ROUND($D175/COUNTIF($G175:$L175,"Yes"),2))),IF($F175="Custom agreed shares",IF(H175="Yes",N175,0),"")))</f>
      </c>
      <c r="V175" s="87" t="str">
        <f>IF(COUNTIF($A175:$S175,"&lt;&gt;")=0,"",IF($F175="Equal among included roommates",IF(I175&lt;&gt;"Yes",0,IF(COUNTIF($J175:$L175,"Yes")=0,$D175-SUM($T175:U175),ROUND($D175/COUNTIF($G175:$L175,"Yes"),2))),IF($F175="Custom agreed shares",IF(I175="Yes",O175,0),"")))</f>
      </c>
      <c r="W175" s="87" t="str">
        <f>IF(COUNTIF($A175:$S175,"&lt;&gt;")=0,"",IF($F175="Equal among included roommates",IF(J175&lt;&gt;"Yes",0,IF(COUNTIF($K175:$L175,"Yes")=0,$D175-SUM($T175:V175),ROUND($D175/COUNTIF($G175:$L175,"Yes"),2))),IF($F175="Custom agreed shares",IF(J175="Yes",P175,0),"")))</f>
      </c>
      <c r="X175" s="87" t="str">
        <f>IF(COUNTIF($A175:$S175,"&lt;&gt;")=0,"",IF($F175="Equal among included roommates",IF(K175&lt;&gt;"Yes",0,IF(COUNTIF($L175:$L175,"Yes")=0,$D175-SUM($T175:W175),ROUND($D175/COUNTIF($G175:$L175,"Yes"),2))),IF($F175="Custom agreed shares",IF(K175="Yes",Q175,0),"")))</f>
      </c>
      <c r="Y175" s="87" t="str">
        <f>IF(COUNTIF($A175:$S175,"&lt;&gt;")=0,"",IF($F175="Equal among included roommates",IF(L175&lt;&gt;"Yes",0,IF(0=0,$D175-SUM($T175:X175),ROUND($D175/COUNTIF($G175:$L175,"Yes"),2))),IF($F175="Custom agreed shares",IF(L175="Yes",R175,0),"")))</f>
      </c>
      <c r="Z175" s="81" t="str">
        <f>IF(COUNTIF($A175:$S175,"&lt;&gt;")=0,"",IF(OR($D175="",$D175&lt;=0),"Enter an amount greater than 0.",IF($E175="","Choose who paid.",IF(COUNTIF($G175:$L175,"Yes")=0,"Choose at least one included roommate.",IF($F175="Equal among included roommates","Ready",IF($F175="Custom agreed shares",IF(OR(AND(G175="Yes",M175=""),AND(H175="Yes",N175=""),AND(I175="Yes",O175=""),AND(J175="Yes",P175=""),AND(K175="Yes",Q175=""),AND(L175="Yes",R175="")),"Enter custom shares that add up to the expense amount.",IF(ABS(SUM($M175:$R175))&lt;0.005,"Enter custom shares that add up to the expense amount.",IF(SUM($M175:$R175)&lt;$D175-0.005,"Custom shares are short by "&amp;ROUND($D175-SUM($M175:$R175),2)&amp;".",IF(SUM($M175:$R175)&gt;$D175+0.005,"Custom shares are over by "&amp;ROUND(SUM($M175:$R175)-$D175,2)&amp;".","Ready")))),"Enter custom shares that add up to the expense amount."))))))</f>
      </c>
    </row>
    <row r="176">
      <c r="A176" s="83"/>
      <c r="B176" s="57"/>
      <c r="C176" s="57"/>
      <c r="D176" s="85"/>
      <c r="E176" s="57"/>
      <c r="F176" s="57"/>
      <c r="G176" s="57"/>
      <c r="H176" s="57"/>
      <c r="I176" s="57"/>
      <c r="J176" s="57"/>
      <c r="K176" s="57"/>
      <c r="L176" s="57"/>
      <c r="M176" s="85"/>
      <c r="N176" s="85"/>
      <c r="O176" s="85"/>
      <c r="P176" s="85"/>
      <c r="Q176" s="85"/>
      <c r="R176" s="85"/>
      <c r="S176" s="57"/>
      <c r="T176" s="87" t="str">
        <f>IF(COUNTIF($A176:$S176,"&lt;&gt;")=0,"",IF($F176="Equal among included roommates",IF(G176&lt;&gt;"Yes",0,IF(COUNTIF($H176:$L176,"Yes")=0,$D176-0,ROUND($D176/COUNTIF($G176:$L176,"Yes"),2))),IF($F176="Custom agreed shares",IF(G176="Yes",M176,0),"")))</f>
      </c>
      <c r="U176" s="87" t="str">
        <f>IF(COUNTIF($A176:$S176,"&lt;&gt;")=0,"",IF($F176="Equal among included roommates",IF(H176&lt;&gt;"Yes",0,IF(COUNTIF($I176:$L176,"Yes")=0,$D176-SUM($T176:T176),ROUND($D176/COUNTIF($G176:$L176,"Yes"),2))),IF($F176="Custom agreed shares",IF(H176="Yes",N176,0),"")))</f>
      </c>
      <c r="V176" s="87" t="str">
        <f>IF(COUNTIF($A176:$S176,"&lt;&gt;")=0,"",IF($F176="Equal among included roommates",IF(I176&lt;&gt;"Yes",0,IF(COUNTIF($J176:$L176,"Yes")=0,$D176-SUM($T176:U176),ROUND($D176/COUNTIF($G176:$L176,"Yes"),2))),IF($F176="Custom agreed shares",IF(I176="Yes",O176,0),"")))</f>
      </c>
      <c r="W176" s="87" t="str">
        <f>IF(COUNTIF($A176:$S176,"&lt;&gt;")=0,"",IF($F176="Equal among included roommates",IF(J176&lt;&gt;"Yes",0,IF(COUNTIF($K176:$L176,"Yes")=0,$D176-SUM($T176:V176),ROUND($D176/COUNTIF($G176:$L176,"Yes"),2))),IF($F176="Custom agreed shares",IF(J176="Yes",P176,0),"")))</f>
      </c>
      <c r="X176" s="87" t="str">
        <f>IF(COUNTIF($A176:$S176,"&lt;&gt;")=0,"",IF($F176="Equal among included roommates",IF(K176&lt;&gt;"Yes",0,IF(COUNTIF($L176:$L176,"Yes")=0,$D176-SUM($T176:W176),ROUND($D176/COUNTIF($G176:$L176,"Yes"),2))),IF($F176="Custom agreed shares",IF(K176="Yes",Q176,0),"")))</f>
      </c>
      <c r="Y176" s="87" t="str">
        <f>IF(COUNTIF($A176:$S176,"&lt;&gt;")=0,"",IF($F176="Equal among included roommates",IF(L176&lt;&gt;"Yes",0,IF(0=0,$D176-SUM($T176:X176),ROUND($D176/COUNTIF($G176:$L176,"Yes"),2))),IF($F176="Custom agreed shares",IF(L176="Yes",R176,0),"")))</f>
      </c>
      <c r="Z176" s="81" t="str">
        <f>IF(COUNTIF($A176:$S176,"&lt;&gt;")=0,"",IF(OR($D176="",$D176&lt;=0),"Enter an amount greater than 0.",IF($E176="","Choose who paid.",IF(COUNTIF($G176:$L176,"Yes")=0,"Choose at least one included roommate.",IF($F176="Equal among included roommates","Ready",IF($F176="Custom agreed shares",IF(OR(AND(G176="Yes",M176=""),AND(H176="Yes",N176=""),AND(I176="Yes",O176=""),AND(J176="Yes",P176=""),AND(K176="Yes",Q176=""),AND(L176="Yes",R176="")),"Enter custom shares that add up to the expense amount.",IF(ABS(SUM($M176:$R176))&lt;0.005,"Enter custom shares that add up to the expense amount.",IF(SUM($M176:$R176)&lt;$D176-0.005,"Custom shares are short by "&amp;ROUND($D176-SUM($M176:$R176),2)&amp;".",IF(SUM($M176:$R176)&gt;$D176+0.005,"Custom shares are over by "&amp;ROUND(SUM($M176:$R176)-$D176,2)&amp;".","Ready")))),"Enter custom shares that add up to the expense amount."))))))</f>
      </c>
    </row>
    <row r="177">
      <c r="A177" s="83"/>
      <c r="B177" s="57"/>
      <c r="C177" s="57"/>
      <c r="D177" s="85"/>
      <c r="E177" s="57"/>
      <c r="F177" s="57"/>
      <c r="G177" s="57"/>
      <c r="H177" s="57"/>
      <c r="I177" s="57"/>
      <c r="J177" s="57"/>
      <c r="K177" s="57"/>
      <c r="L177" s="57"/>
      <c r="M177" s="85"/>
      <c r="N177" s="85"/>
      <c r="O177" s="85"/>
      <c r="P177" s="85"/>
      <c r="Q177" s="85"/>
      <c r="R177" s="85"/>
      <c r="S177" s="57"/>
      <c r="T177" s="87" t="str">
        <f>IF(COUNTIF($A177:$S177,"&lt;&gt;")=0,"",IF($F177="Equal among included roommates",IF(G177&lt;&gt;"Yes",0,IF(COUNTIF($H177:$L177,"Yes")=0,$D177-0,ROUND($D177/COUNTIF($G177:$L177,"Yes"),2))),IF($F177="Custom agreed shares",IF(G177="Yes",M177,0),"")))</f>
      </c>
      <c r="U177" s="87" t="str">
        <f>IF(COUNTIF($A177:$S177,"&lt;&gt;")=0,"",IF($F177="Equal among included roommates",IF(H177&lt;&gt;"Yes",0,IF(COUNTIF($I177:$L177,"Yes")=0,$D177-SUM($T177:T177),ROUND($D177/COUNTIF($G177:$L177,"Yes"),2))),IF($F177="Custom agreed shares",IF(H177="Yes",N177,0),"")))</f>
      </c>
      <c r="V177" s="87" t="str">
        <f>IF(COUNTIF($A177:$S177,"&lt;&gt;")=0,"",IF($F177="Equal among included roommates",IF(I177&lt;&gt;"Yes",0,IF(COUNTIF($J177:$L177,"Yes")=0,$D177-SUM($T177:U177),ROUND($D177/COUNTIF($G177:$L177,"Yes"),2))),IF($F177="Custom agreed shares",IF(I177="Yes",O177,0),"")))</f>
      </c>
      <c r="W177" s="87" t="str">
        <f>IF(COUNTIF($A177:$S177,"&lt;&gt;")=0,"",IF($F177="Equal among included roommates",IF(J177&lt;&gt;"Yes",0,IF(COUNTIF($K177:$L177,"Yes")=0,$D177-SUM($T177:V177),ROUND($D177/COUNTIF($G177:$L177,"Yes"),2))),IF($F177="Custom agreed shares",IF(J177="Yes",P177,0),"")))</f>
      </c>
      <c r="X177" s="87" t="str">
        <f>IF(COUNTIF($A177:$S177,"&lt;&gt;")=0,"",IF($F177="Equal among included roommates",IF(K177&lt;&gt;"Yes",0,IF(COUNTIF($L177:$L177,"Yes")=0,$D177-SUM($T177:W177),ROUND($D177/COUNTIF($G177:$L177,"Yes"),2))),IF($F177="Custom agreed shares",IF(K177="Yes",Q177,0),"")))</f>
      </c>
      <c r="Y177" s="87" t="str">
        <f>IF(COUNTIF($A177:$S177,"&lt;&gt;")=0,"",IF($F177="Equal among included roommates",IF(L177&lt;&gt;"Yes",0,IF(0=0,$D177-SUM($T177:X177),ROUND($D177/COUNTIF($G177:$L177,"Yes"),2))),IF($F177="Custom agreed shares",IF(L177="Yes",R177,0),"")))</f>
      </c>
      <c r="Z177" s="81" t="str">
        <f>IF(COUNTIF($A177:$S177,"&lt;&gt;")=0,"",IF(OR($D177="",$D177&lt;=0),"Enter an amount greater than 0.",IF($E177="","Choose who paid.",IF(COUNTIF($G177:$L177,"Yes")=0,"Choose at least one included roommate.",IF($F177="Equal among included roommates","Ready",IF($F177="Custom agreed shares",IF(OR(AND(G177="Yes",M177=""),AND(H177="Yes",N177=""),AND(I177="Yes",O177=""),AND(J177="Yes",P177=""),AND(K177="Yes",Q177=""),AND(L177="Yes",R177="")),"Enter custom shares that add up to the expense amount.",IF(ABS(SUM($M177:$R177))&lt;0.005,"Enter custom shares that add up to the expense amount.",IF(SUM($M177:$R177)&lt;$D177-0.005,"Custom shares are short by "&amp;ROUND($D177-SUM($M177:$R177),2)&amp;".",IF(SUM($M177:$R177)&gt;$D177+0.005,"Custom shares are over by "&amp;ROUND(SUM($M177:$R177)-$D177,2)&amp;".","Ready")))),"Enter custom shares that add up to the expense amount."))))))</f>
      </c>
    </row>
    <row r="178">
      <c r="A178" s="83"/>
      <c r="B178" s="57"/>
      <c r="C178" s="57"/>
      <c r="D178" s="85"/>
      <c r="E178" s="57"/>
      <c r="F178" s="57"/>
      <c r="G178" s="57"/>
      <c r="H178" s="57"/>
      <c r="I178" s="57"/>
      <c r="J178" s="57"/>
      <c r="K178" s="57"/>
      <c r="L178" s="57"/>
      <c r="M178" s="85"/>
      <c r="N178" s="85"/>
      <c r="O178" s="85"/>
      <c r="P178" s="85"/>
      <c r="Q178" s="85"/>
      <c r="R178" s="85"/>
      <c r="S178" s="57"/>
      <c r="T178" s="87" t="str">
        <f>IF(COUNTIF($A178:$S178,"&lt;&gt;")=0,"",IF($F178="Equal among included roommates",IF(G178&lt;&gt;"Yes",0,IF(COUNTIF($H178:$L178,"Yes")=0,$D178-0,ROUND($D178/COUNTIF($G178:$L178,"Yes"),2))),IF($F178="Custom agreed shares",IF(G178="Yes",M178,0),"")))</f>
      </c>
      <c r="U178" s="87" t="str">
        <f>IF(COUNTIF($A178:$S178,"&lt;&gt;")=0,"",IF($F178="Equal among included roommates",IF(H178&lt;&gt;"Yes",0,IF(COUNTIF($I178:$L178,"Yes")=0,$D178-SUM($T178:T178),ROUND($D178/COUNTIF($G178:$L178,"Yes"),2))),IF($F178="Custom agreed shares",IF(H178="Yes",N178,0),"")))</f>
      </c>
      <c r="V178" s="87" t="str">
        <f>IF(COUNTIF($A178:$S178,"&lt;&gt;")=0,"",IF($F178="Equal among included roommates",IF(I178&lt;&gt;"Yes",0,IF(COUNTIF($J178:$L178,"Yes")=0,$D178-SUM($T178:U178),ROUND($D178/COUNTIF($G178:$L178,"Yes"),2))),IF($F178="Custom agreed shares",IF(I178="Yes",O178,0),"")))</f>
      </c>
      <c r="W178" s="87" t="str">
        <f>IF(COUNTIF($A178:$S178,"&lt;&gt;")=0,"",IF($F178="Equal among included roommates",IF(J178&lt;&gt;"Yes",0,IF(COUNTIF($K178:$L178,"Yes")=0,$D178-SUM($T178:V178),ROUND($D178/COUNTIF($G178:$L178,"Yes"),2))),IF($F178="Custom agreed shares",IF(J178="Yes",P178,0),"")))</f>
      </c>
      <c r="X178" s="87" t="str">
        <f>IF(COUNTIF($A178:$S178,"&lt;&gt;")=0,"",IF($F178="Equal among included roommates",IF(K178&lt;&gt;"Yes",0,IF(COUNTIF($L178:$L178,"Yes")=0,$D178-SUM($T178:W178),ROUND($D178/COUNTIF($G178:$L178,"Yes"),2))),IF($F178="Custom agreed shares",IF(K178="Yes",Q178,0),"")))</f>
      </c>
      <c r="Y178" s="87" t="str">
        <f>IF(COUNTIF($A178:$S178,"&lt;&gt;")=0,"",IF($F178="Equal among included roommates",IF(L178&lt;&gt;"Yes",0,IF(0=0,$D178-SUM($T178:X178),ROUND($D178/COUNTIF($G178:$L178,"Yes"),2))),IF($F178="Custom agreed shares",IF(L178="Yes",R178,0),"")))</f>
      </c>
      <c r="Z178" s="81" t="str">
        <f>IF(COUNTIF($A178:$S178,"&lt;&gt;")=0,"",IF(OR($D178="",$D178&lt;=0),"Enter an amount greater than 0.",IF($E178="","Choose who paid.",IF(COUNTIF($G178:$L178,"Yes")=0,"Choose at least one included roommate.",IF($F178="Equal among included roommates","Ready",IF($F178="Custom agreed shares",IF(OR(AND(G178="Yes",M178=""),AND(H178="Yes",N178=""),AND(I178="Yes",O178=""),AND(J178="Yes",P178=""),AND(K178="Yes",Q178=""),AND(L178="Yes",R178="")),"Enter custom shares that add up to the expense amount.",IF(ABS(SUM($M178:$R178))&lt;0.005,"Enter custom shares that add up to the expense amount.",IF(SUM($M178:$R178)&lt;$D178-0.005,"Custom shares are short by "&amp;ROUND($D178-SUM($M178:$R178),2)&amp;".",IF(SUM($M178:$R178)&gt;$D178+0.005,"Custom shares are over by "&amp;ROUND(SUM($M178:$R178)-$D178,2)&amp;".","Ready")))),"Enter custom shares that add up to the expense amount."))))))</f>
      </c>
    </row>
    <row r="179">
      <c r="A179" s="83"/>
      <c r="B179" s="57"/>
      <c r="C179" s="57"/>
      <c r="D179" s="85"/>
      <c r="E179" s="57"/>
      <c r="F179" s="57"/>
      <c r="G179" s="57"/>
      <c r="H179" s="57"/>
      <c r="I179" s="57"/>
      <c r="J179" s="57"/>
      <c r="K179" s="57"/>
      <c r="L179" s="57"/>
      <c r="M179" s="85"/>
      <c r="N179" s="85"/>
      <c r="O179" s="85"/>
      <c r="P179" s="85"/>
      <c r="Q179" s="85"/>
      <c r="R179" s="85"/>
      <c r="S179" s="57"/>
      <c r="T179" s="87" t="str">
        <f>IF(COUNTIF($A179:$S179,"&lt;&gt;")=0,"",IF($F179="Equal among included roommates",IF(G179&lt;&gt;"Yes",0,IF(COUNTIF($H179:$L179,"Yes")=0,$D179-0,ROUND($D179/COUNTIF($G179:$L179,"Yes"),2))),IF($F179="Custom agreed shares",IF(G179="Yes",M179,0),"")))</f>
      </c>
      <c r="U179" s="87" t="str">
        <f>IF(COUNTIF($A179:$S179,"&lt;&gt;")=0,"",IF($F179="Equal among included roommates",IF(H179&lt;&gt;"Yes",0,IF(COUNTIF($I179:$L179,"Yes")=0,$D179-SUM($T179:T179),ROUND($D179/COUNTIF($G179:$L179,"Yes"),2))),IF($F179="Custom agreed shares",IF(H179="Yes",N179,0),"")))</f>
      </c>
      <c r="V179" s="87" t="str">
        <f>IF(COUNTIF($A179:$S179,"&lt;&gt;")=0,"",IF($F179="Equal among included roommates",IF(I179&lt;&gt;"Yes",0,IF(COUNTIF($J179:$L179,"Yes")=0,$D179-SUM($T179:U179),ROUND($D179/COUNTIF($G179:$L179,"Yes"),2))),IF($F179="Custom agreed shares",IF(I179="Yes",O179,0),"")))</f>
      </c>
      <c r="W179" s="87" t="str">
        <f>IF(COUNTIF($A179:$S179,"&lt;&gt;")=0,"",IF($F179="Equal among included roommates",IF(J179&lt;&gt;"Yes",0,IF(COUNTIF($K179:$L179,"Yes")=0,$D179-SUM($T179:V179),ROUND($D179/COUNTIF($G179:$L179,"Yes"),2))),IF($F179="Custom agreed shares",IF(J179="Yes",P179,0),"")))</f>
      </c>
      <c r="X179" s="87" t="str">
        <f>IF(COUNTIF($A179:$S179,"&lt;&gt;")=0,"",IF($F179="Equal among included roommates",IF(K179&lt;&gt;"Yes",0,IF(COUNTIF($L179:$L179,"Yes")=0,$D179-SUM($T179:W179),ROUND($D179/COUNTIF($G179:$L179,"Yes"),2))),IF($F179="Custom agreed shares",IF(K179="Yes",Q179,0),"")))</f>
      </c>
      <c r="Y179" s="87" t="str">
        <f>IF(COUNTIF($A179:$S179,"&lt;&gt;")=0,"",IF($F179="Equal among included roommates",IF(L179&lt;&gt;"Yes",0,IF(0=0,$D179-SUM($T179:X179),ROUND($D179/COUNTIF($G179:$L179,"Yes"),2))),IF($F179="Custom agreed shares",IF(L179="Yes",R179,0),"")))</f>
      </c>
      <c r="Z179" s="81" t="str">
        <f>IF(COUNTIF($A179:$S179,"&lt;&gt;")=0,"",IF(OR($D179="",$D179&lt;=0),"Enter an amount greater than 0.",IF($E179="","Choose who paid.",IF(COUNTIF($G179:$L179,"Yes")=0,"Choose at least one included roommate.",IF($F179="Equal among included roommates","Ready",IF($F179="Custom agreed shares",IF(OR(AND(G179="Yes",M179=""),AND(H179="Yes",N179=""),AND(I179="Yes",O179=""),AND(J179="Yes",P179=""),AND(K179="Yes",Q179=""),AND(L179="Yes",R179="")),"Enter custom shares that add up to the expense amount.",IF(ABS(SUM($M179:$R179))&lt;0.005,"Enter custom shares that add up to the expense amount.",IF(SUM($M179:$R179)&lt;$D179-0.005,"Custom shares are short by "&amp;ROUND($D179-SUM($M179:$R179),2)&amp;".",IF(SUM($M179:$R179)&gt;$D179+0.005,"Custom shares are over by "&amp;ROUND(SUM($M179:$R179)-$D179,2)&amp;".","Ready")))),"Enter custom shares that add up to the expense amount."))))))</f>
      </c>
    </row>
    <row r="180">
      <c r="A180" s="83"/>
      <c r="B180" s="57"/>
      <c r="C180" s="57"/>
      <c r="D180" s="85"/>
      <c r="E180" s="57"/>
      <c r="F180" s="57"/>
      <c r="G180" s="57"/>
      <c r="H180" s="57"/>
      <c r="I180" s="57"/>
      <c r="J180" s="57"/>
      <c r="K180" s="57"/>
      <c r="L180" s="57"/>
      <c r="M180" s="85"/>
      <c r="N180" s="85"/>
      <c r="O180" s="85"/>
      <c r="P180" s="85"/>
      <c r="Q180" s="85"/>
      <c r="R180" s="85"/>
      <c r="S180" s="57"/>
      <c r="T180" s="87" t="str">
        <f>IF(COUNTIF($A180:$S180,"&lt;&gt;")=0,"",IF($F180="Equal among included roommates",IF(G180&lt;&gt;"Yes",0,IF(COUNTIF($H180:$L180,"Yes")=0,$D180-0,ROUND($D180/COUNTIF($G180:$L180,"Yes"),2))),IF($F180="Custom agreed shares",IF(G180="Yes",M180,0),"")))</f>
      </c>
      <c r="U180" s="87" t="str">
        <f>IF(COUNTIF($A180:$S180,"&lt;&gt;")=0,"",IF($F180="Equal among included roommates",IF(H180&lt;&gt;"Yes",0,IF(COUNTIF($I180:$L180,"Yes")=0,$D180-SUM($T180:T180),ROUND($D180/COUNTIF($G180:$L180,"Yes"),2))),IF($F180="Custom agreed shares",IF(H180="Yes",N180,0),"")))</f>
      </c>
      <c r="V180" s="87" t="str">
        <f>IF(COUNTIF($A180:$S180,"&lt;&gt;")=0,"",IF($F180="Equal among included roommates",IF(I180&lt;&gt;"Yes",0,IF(COUNTIF($J180:$L180,"Yes")=0,$D180-SUM($T180:U180),ROUND($D180/COUNTIF($G180:$L180,"Yes"),2))),IF($F180="Custom agreed shares",IF(I180="Yes",O180,0),"")))</f>
      </c>
      <c r="W180" s="87" t="str">
        <f>IF(COUNTIF($A180:$S180,"&lt;&gt;")=0,"",IF($F180="Equal among included roommates",IF(J180&lt;&gt;"Yes",0,IF(COUNTIF($K180:$L180,"Yes")=0,$D180-SUM($T180:V180),ROUND($D180/COUNTIF($G180:$L180,"Yes"),2))),IF($F180="Custom agreed shares",IF(J180="Yes",P180,0),"")))</f>
      </c>
      <c r="X180" s="87" t="str">
        <f>IF(COUNTIF($A180:$S180,"&lt;&gt;")=0,"",IF($F180="Equal among included roommates",IF(K180&lt;&gt;"Yes",0,IF(COUNTIF($L180:$L180,"Yes")=0,$D180-SUM($T180:W180),ROUND($D180/COUNTIF($G180:$L180,"Yes"),2))),IF($F180="Custom agreed shares",IF(K180="Yes",Q180,0),"")))</f>
      </c>
      <c r="Y180" s="87" t="str">
        <f>IF(COUNTIF($A180:$S180,"&lt;&gt;")=0,"",IF($F180="Equal among included roommates",IF(L180&lt;&gt;"Yes",0,IF(0=0,$D180-SUM($T180:X180),ROUND($D180/COUNTIF($G180:$L180,"Yes"),2))),IF($F180="Custom agreed shares",IF(L180="Yes",R180,0),"")))</f>
      </c>
      <c r="Z180" s="81" t="str">
        <f>IF(COUNTIF($A180:$S180,"&lt;&gt;")=0,"",IF(OR($D180="",$D180&lt;=0),"Enter an amount greater than 0.",IF($E180="","Choose who paid.",IF(COUNTIF($G180:$L180,"Yes")=0,"Choose at least one included roommate.",IF($F180="Equal among included roommates","Ready",IF($F180="Custom agreed shares",IF(OR(AND(G180="Yes",M180=""),AND(H180="Yes",N180=""),AND(I180="Yes",O180=""),AND(J180="Yes",P180=""),AND(K180="Yes",Q180=""),AND(L180="Yes",R180="")),"Enter custom shares that add up to the expense amount.",IF(ABS(SUM($M180:$R180))&lt;0.005,"Enter custom shares that add up to the expense amount.",IF(SUM($M180:$R180)&lt;$D180-0.005,"Custom shares are short by "&amp;ROUND($D180-SUM($M180:$R180),2)&amp;".",IF(SUM($M180:$R180)&gt;$D180+0.005,"Custom shares are over by "&amp;ROUND(SUM($M180:$R180)-$D180,2)&amp;".","Ready")))),"Enter custom shares that add up to the expense amount."))))))</f>
      </c>
    </row>
    <row r="181">
      <c r="A181" s="83"/>
      <c r="B181" s="57"/>
      <c r="C181" s="57"/>
      <c r="D181" s="85"/>
      <c r="E181" s="57"/>
      <c r="F181" s="57"/>
      <c r="G181" s="57"/>
      <c r="H181" s="57"/>
      <c r="I181" s="57"/>
      <c r="J181" s="57"/>
      <c r="K181" s="57"/>
      <c r="L181" s="57"/>
      <c r="M181" s="85"/>
      <c r="N181" s="85"/>
      <c r="O181" s="85"/>
      <c r="P181" s="85"/>
      <c r="Q181" s="85"/>
      <c r="R181" s="85"/>
      <c r="S181" s="57"/>
      <c r="T181" s="87" t="str">
        <f>IF(COUNTIF($A181:$S181,"&lt;&gt;")=0,"",IF($F181="Equal among included roommates",IF(G181&lt;&gt;"Yes",0,IF(COUNTIF($H181:$L181,"Yes")=0,$D181-0,ROUND($D181/COUNTIF($G181:$L181,"Yes"),2))),IF($F181="Custom agreed shares",IF(G181="Yes",M181,0),"")))</f>
      </c>
      <c r="U181" s="87" t="str">
        <f>IF(COUNTIF($A181:$S181,"&lt;&gt;")=0,"",IF($F181="Equal among included roommates",IF(H181&lt;&gt;"Yes",0,IF(COUNTIF($I181:$L181,"Yes")=0,$D181-SUM($T181:T181),ROUND($D181/COUNTIF($G181:$L181,"Yes"),2))),IF($F181="Custom agreed shares",IF(H181="Yes",N181,0),"")))</f>
      </c>
      <c r="V181" s="87" t="str">
        <f>IF(COUNTIF($A181:$S181,"&lt;&gt;")=0,"",IF($F181="Equal among included roommates",IF(I181&lt;&gt;"Yes",0,IF(COUNTIF($J181:$L181,"Yes")=0,$D181-SUM($T181:U181),ROUND($D181/COUNTIF($G181:$L181,"Yes"),2))),IF($F181="Custom agreed shares",IF(I181="Yes",O181,0),"")))</f>
      </c>
      <c r="W181" s="87" t="str">
        <f>IF(COUNTIF($A181:$S181,"&lt;&gt;")=0,"",IF($F181="Equal among included roommates",IF(J181&lt;&gt;"Yes",0,IF(COUNTIF($K181:$L181,"Yes")=0,$D181-SUM($T181:V181),ROUND($D181/COUNTIF($G181:$L181,"Yes"),2))),IF($F181="Custom agreed shares",IF(J181="Yes",P181,0),"")))</f>
      </c>
      <c r="X181" s="87" t="str">
        <f>IF(COUNTIF($A181:$S181,"&lt;&gt;")=0,"",IF($F181="Equal among included roommates",IF(K181&lt;&gt;"Yes",0,IF(COUNTIF($L181:$L181,"Yes")=0,$D181-SUM($T181:W181),ROUND($D181/COUNTIF($G181:$L181,"Yes"),2))),IF($F181="Custom agreed shares",IF(K181="Yes",Q181,0),"")))</f>
      </c>
      <c r="Y181" s="87" t="str">
        <f>IF(COUNTIF($A181:$S181,"&lt;&gt;")=0,"",IF($F181="Equal among included roommates",IF(L181&lt;&gt;"Yes",0,IF(0=0,$D181-SUM($T181:X181),ROUND($D181/COUNTIF($G181:$L181,"Yes"),2))),IF($F181="Custom agreed shares",IF(L181="Yes",R181,0),"")))</f>
      </c>
      <c r="Z181" s="81" t="str">
        <f>IF(COUNTIF($A181:$S181,"&lt;&gt;")=0,"",IF(OR($D181="",$D181&lt;=0),"Enter an amount greater than 0.",IF($E181="","Choose who paid.",IF(COUNTIF($G181:$L181,"Yes")=0,"Choose at least one included roommate.",IF($F181="Equal among included roommates","Ready",IF($F181="Custom agreed shares",IF(OR(AND(G181="Yes",M181=""),AND(H181="Yes",N181=""),AND(I181="Yes",O181=""),AND(J181="Yes",P181=""),AND(K181="Yes",Q181=""),AND(L181="Yes",R181="")),"Enter custom shares that add up to the expense amount.",IF(ABS(SUM($M181:$R181))&lt;0.005,"Enter custom shares that add up to the expense amount.",IF(SUM($M181:$R181)&lt;$D181-0.005,"Custom shares are short by "&amp;ROUND($D181-SUM($M181:$R181),2)&amp;".",IF(SUM($M181:$R181)&gt;$D181+0.005,"Custom shares are over by "&amp;ROUND(SUM($M181:$R181)-$D181,2)&amp;".","Ready")))),"Enter custom shares that add up to the expense amount."))))))</f>
      </c>
    </row>
    <row r="182">
      <c r="A182" s="83"/>
      <c r="B182" s="57"/>
      <c r="C182" s="57"/>
      <c r="D182" s="85"/>
      <c r="E182" s="57"/>
      <c r="F182" s="57"/>
      <c r="G182" s="57"/>
      <c r="H182" s="57"/>
      <c r="I182" s="57"/>
      <c r="J182" s="57"/>
      <c r="K182" s="57"/>
      <c r="L182" s="57"/>
      <c r="M182" s="85"/>
      <c r="N182" s="85"/>
      <c r="O182" s="85"/>
      <c r="P182" s="85"/>
      <c r="Q182" s="85"/>
      <c r="R182" s="85"/>
      <c r="S182" s="57"/>
      <c r="T182" s="87" t="str">
        <f>IF(COUNTIF($A182:$S182,"&lt;&gt;")=0,"",IF($F182="Equal among included roommates",IF(G182&lt;&gt;"Yes",0,IF(COUNTIF($H182:$L182,"Yes")=0,$D182-0,ROUND($D182/COUNTIF($G182:$L182,"Yes"),2))),IF($F182="Custom agreed shares",IF(G182="Yes",M182,0),"")))</f>
      </c>
      <c r="U182" s="87" t="str">
        <f>IF(COUNTIF($A182:$S182,"&lt;&gt;")=0,"",IF($F182="Equal among included roommates",IF(H182&lt;&gt;"Yes",0,IF(COUNTIF($I182:$L182,"Yes")=0,$D182-SUM($T182:T182),ROUND($D182/COUNTIF($G182:$L182,"Yes"),2))),IF($F182="Custom agreed shares",IF(H182="Yes",N182,0),"")))</f>
      </c>
      <c r="V182" s="87" t="str">
        <f>IF(COUNTIF($A182:$S182,"&lt;&gt;")=0,"",IF($F182="Equal among included roommates",IF(I182&lt;&gt;"Yes",0,IF(COUNTIF($J182:$L182,"Yes")=0,$D182-SUM($T182:U182),ROUND($D182/COUNTIF($G182:$L182,"Yes"),2))),IF($F182="Custom agreed shares",IF(I182="Yes",O182,0),"")))</f>
      </c>
      <c r="W182" s="87" t="str">
        <f>IF(COUNTIF($A182:$S182,"&lt;&gt;")=0,"",IF($F182="Equal among included roommates",IF(J182&lt;&gt;"Yes",0,IF(COUNTIF($K182:$L182,"Yes")=0,$D182-SUM($T182:V182),ROUND($D182/COUNTIF($G182:$L182,"Yes"),2))),IF($F182="Custom agreed shares",IF(J182="Yes",P182,0),"")))</f>
      </c>
      <c r="X182" s="87" t="str">
        <f>IF(COUNTIF($A182:$S182,"&lt;&gt;")=0,"",IF($F182="Equal among included roommates",IF(K182&lt;&gt;"Yes",0,IF(COUNTIF($L182:$L182,"Yes")=0,$D182-SUM($T182:W182),ROUND($D182/COUNTIF($G182:$L182,"Yes"),2))),IF($F182="Custom agreed shares",IF(K182="Yes",Q182,0),"")))</f>
      </c>
      <c r="Y182" s="87" t="str">
        <f>IF(COUNTIF($A182:$S182,"&lt;&gt;")=0,"",IF($F182="Equal among included roommates",IF(L182&lt;&gt;"Yes",0,IF(0=0,$D182-SUM($T182:X182),ROUND($D182/COUNTIF($G182:$L182,"Yes"),2))),IF($F182="Custom agreed shares",IF(L182="Yes",R182,0),"")))</f>
      </c>
      <c r="Z182" s="81" t="str">
        <f>IF(COUNTIF($A182:$S182,"&lt;&gt;")=0,"",IF(OR($D182="",$D182&lt;=0),"Enter an amount greater than 0.",IF($E182="","Choose who paid.",IF(COUNTIF($G182:$L182,"Yes")=0,"Choose at least one included roommate.",IF($F182="Equal among included roommates","Ready",IF($F182="Custom agreed shares",IF(OR(AND(G182="Yes",M182=""),AND(H182="Yes",N182=""),AND(I182="Yes",O182=""),AND(J182="Yes",P182=""),AND(K182="Yes",Q182=""),AND(L182="Yes",R182="")),"Enter custom shares that add up to the expense amount.",IF(ABS(SUM($M182:$R182))&lt;0.005,"Enter custom shares that add up to the expense amount.",IF(SUM($M182:$R182)&lt;$D182-0.005,"Custom shares are short by "&amp;ROUND($D182-SUM($M182:$R182),2)&amp;".",IF(SUM($M182:$R182)&gt;$D182+0.005,"Custom shares are over by "&amp;ROUND(SUM($M182:$R182)-$D182,2)&amp;".","Ready")))),"Enter custom shares that add up to the expense amount."))))))</f>
      </c>
    </row>
    <row r="183">
      <c r="A183" s="83"/>
      <c r="B183" s="57"/>
      <c r="C183" s="57"/>
      <c r="D183" s="85"/>
      <c r="E183" s="57"/>
      <c r="F183" s="57"/>
      <c r="G183" s="57"/>
      <c r="H183" s="57"/>
      <c r="I183" s="57"/>
      <c r="J183" s="57"/>
      <c r="K183" s="57"/>
      <c r="L183" s="57"/>
      <c r="M183" s="85"/>
      <c r="N183" s="85"/>
      <c r="O183" s="85"/>
      <c r="P183" s="85"/>
      <c r="Q183" s="85"/>
      <c r="R183" s="85"/>
      <c r="S183" s="57"/>
      <c r="T183" s="87" t="str">
        <f>IF(COUNTIF($A183:$S183,"&lt;&gt;")=0,"",IF($F183="Equal among included roommates",IF(G183&lt;&gt;"Yes",0,IF(COUNTIF($H183:$L183,"Yes")=0,$D183-0,ROUND($D183/COUNTIF($G183:$L183,"Yes"),2))),IF($F183="Custom agreed shares",IF(G183="Yes",M183,0),"")))</f>
      </c>
      <c r="U183" s="87" t="str">
        <f>IF(COUNTIF($A183:$S183,"&lt;&gt;")=0,"",IF($F183="Equal among included roommates",IF(H183&lt;&gt;"Yes",0,IF(COUNTIF($I183:$L183,"Yes")=0,$D183-SUM($T183:T183),ROUND($D183/COUNTIF($G183:$L183,"Yes"),2))),IF($F183="Custom agreed shares",IF(H183="Yes",N183,0),"")))</f>
      </c>
      <c r="V183" s="87" t="str">
        <f>IF(COUNTIF($A183:$S183,"&lt;&gt;")=0,"",IF($F183="Equal among included roommates",IF(I183&lt;&gt;"Yes",0,IF(COUNTIF($J183:$L183,"Yes")=0,$D183-SUM($T183:U183),ROUND($D183/COUNTIF($G183:$L183,"Yes"),2))),IF($F183="Custom agreed shares",IF(I183="Yes",O183,0),"")))</f>
      </c>
      <c r="W183" s="87" t="str">
        <f>IF(COUNTIF($A183:$S183,"&lt;&gt;")=0,"",IF($F183="Equal among included roommates",IF(J183&lt;&gt;"Yes",0,IF(COUNTIF($K183:$L183,"Yes")=0,$D183-SUM($T183:V183),ROUND($D183/COUNTIF($G183:$L183,"Yes"),2))),IF($F183="Custom agreed shares",IF(J183="Yes",P183,0),"")))</f>
      </c>
      <c r="X183" s="87" t="str">
        <f>IF(COUNTIF($A183:$S183,"&lt;&gt;")=0,"",IF($F183="Equal among included roommates",IF(K183&lt;&gt;"Yes",0,IF(COUNTIF($L183:$L183,"Yes")=0,$D183-SUM($T183:W183),ROUND($D183/COUNTIF($G183:$L183,"Yes"),2))),IF($F183="Custom agreed shares",IF(K183="Yes",Q183,0),"")))</f>
      </c>
      <c r="Y183" s="87" t="str">
        <f>IF(COUNTIF($A183:$S183,"&lt;&gt;")=0,"",IF($F183="Equal among included roommates",IF(L183&lt;&gt;"Yes",0,IF(0=0,$D183-SUM($T183:X183),ROUND($D183/COUNTIF($G183:$L183,"Yes"),2))),IF($F183="Custom agreed shares",IF(L183="Yes",R183,0),"")))</f>
      </c>
      <c r="Z183" s="81" t="str">
        <f>IF(COUNTIF($A183:$S183,"&lt;&gt;")=0,"",IF(OR($D183="",$D183&lt;=0),"Enter an amount greater than 0.",IF($E183="","Choose who paid.",IF(COUNTIF($G183:$L183,"Yes")=0,"Choose at least one included roommate.",IF($F183="Equal among included roommates","Ready",IF($F183="Custom agreed shares",IF(OR(AND(G183="Yes",M183=""),AND(H183="Yes",N183=""),AND(I183="Yes",O183=""),AND(J183="Yes",P183=""),AND(K183="Yes",Q183=""),AND(L183="Yes",R183="")),"Enter custom shares that add up to the expense amount.",IF(ABS(SUM($M183:$R183))&lt;0.005,"Enter custom shares that add up to the expense amount.",IF(SUM($M183:$R183)&lt;$D183-0.005,"Custom shares are short by "&amp;ROUND($D183-SUM($M183:$R183),2)&amp;".",IF(SUM($M183:$R183)&gt;$D183+0.005,"Custom shares are over by "&amp;ROUND(SUM($M183:$R183)-$D183,2)&amp;".","Ready")))),"Enter custom shares that add up to the expense amount."))))))</f>
      </c>
    </row>
    <row r="184">
      <c r="A184" s="83"/>
      <c r="B184" s="57"/>
      <c r="C184" s="57"/>
      <c r="D184" s="85"/>
      <c r="E184" s="57"/>
      <c r="F184" s="57"/>
      <c r="G184" s="57"/>
      <c r="H184" s="57"/>
      <c r="I184" s="57"/>
      <c r="J184" s="57"/>
      <c r="K184" s="57"/>
      <c r="L184" s="57"/>
      <c r="M184" s="85"/>
      <c r="N184" s="85"/>
      <c r="O184" s="85"/>
      <c r="P184" s="85"/>
      <c r="Q184" s="85"/>
      <c r="R184" s="85"/>
      <c r="S184" s="57"/>
      <c r="T184" s="87" t="str">
        <f>IF(COUNTIF($A184:$S184,"&lt;&gt;")=0,"",IF($F184="Equal among included roommates",IF(G184&lt;&gt;"Yes",0,IF(COUNTIF($H184:$L184,"Yes")=0,$D184-0,ROUND($D184/COUNTIF($G184:$L184,"Yes"),2))),IF($F184="Custom agreed shares",IF(G184="Yes",M184,0),"")))</f>
      </c>
      <c r="U184" s="87" t="str">
        <f>IF(COUNTIF($A184:$S184,"&lt;&gt;")=0,"",IF($F184="Equal among included roommates",IF(H184&lt;&gt;"Yes",0,IF(COUNTIF($I184:$L184,"Yes")=0,$D184-SUM($T184:T184),ROUND($D184/COUNTIF($G184:$L184,"Yes"),2))),IF($F184="Custom agreed shares",IF(H184="Yes",N184,0),"")))</f>
      </c>
      <c r="V184" s="87" t="str">
        <f>IF(COUNTIF($A184:$S184,"&lt;&gt;")=0,"",IF($F184="Equal among included roommates",IF(I184&lt;&gt;"Yes",0,IF(COUNTIF($J184:$L184,"Yes")=0,$D184-SUM($T184:U184),ROUND($D184/COUNTIF($G184:$L184,"Yes"),2))),IF($F184="Custom agreed shares",IF(I184="Yes",O184,0),"")))</f>
      </c>
      <c r="W184" s="87" t="str">
        <f>IF(COUNTIF($A184:$S184,"&lt;&gt;")=0,"",IF($F184="Equal among included roommates",IF(J184&lt;&gt;"Yes",0,IF(COUNTIF($K184:$L184,"Yes")=0,$D184-SUM($T184:V184),ROUND($D184/COUNTIF($G184:$L184,"Yes"),2))),IF($F184="Custom agreed shares",IF(J184="Yes",P184,0),"")))</f>
      </c>
      <c r="X184" s="87" t="str">
        <f>IF(COUNTIF($A184:$S184,"&lt;&gt;")=0,"",IF($F184="Equal among included roommates",IF(K184&lt;&gt;"Yes",0,IF(COUNTIF($L184:$L184,"Yes")=0,$D184-SUM($T184:W184),ROUND($D184/COUNTIF($G184:$L184,"Yes"),2))),IF($F184="Custom agreed shares",IF(K184="Yes",Q184,0),"")))</f>
      </c>
      <c r="Y184" s="87" t="str">
        <f>IF(COUNTIF($A184:$S184,"&lt;&gt;")=0,"",IF($F184="Equal among included roommates",IF(L184&lt;&gt;"Yes",0,IF(0=0,$D184-SUM($T184:X184),ROUND($D184/COUNTIF($G184:$L184,"Yes"),2))),IF($F184="Custom agreed shares",IF(L184="Yes",R184,0),"")))</f>
      </c>
      <c r="Z184" s="81" t="str">
        <f>IF(COUNTIF($A184:$S184,"&lt;&gt;")=0,"",IF(OR($D184="",$D184&lt;=0),"Enter an amount greater than 0.",IF($E184="","Choose who paid.",IF(COUNTIF($G184:$L184,"Yes")=0,"Choose at least one included roommate.",IF($F184="Equal among included roommates","Ready",IF($F184="Custom agreed shares",IF(OR(AND(G184="Yes",M184=""),AND(H184="Yes",N184=""),AND(I184="Yes",O184=""),AND(J184="Yes",P184=""),AND(K184="Yes",Q184=""),AND(L184="Yes",R184="")),"Enter custom shares that add up to the expense amount.",IF(ABS(SUM($M184:$R184))&lt;0.005,"Enter custom shares that add up to the expense amount.",IF(SUM($M184:$R184)&lt;$D184-0.005,"Custom shares are short by "&amp;ROUND($D184-SUM($M184:$R184),2)&amp;".",IF(SUM($M184:$R184)&gt;$D184+0.005,"Custom shares are over by "&amp;ROUND(SUM($M184:$R184)-$D184,2)&amp;".","Ready")))),"Enter custom shares that add up to the expense amount."))))))</f>
      </c>
    </row>
    <row r="185">
      <c r="A185" s="83"/>
      <c r="B185" s="57"/>
      <c r="C185" s="57"/>
      <c r="D185" s="85"/>
      <c r="E185" s="57"/>
      <c r="F185" s="57"/>
      <c r="G185" s="57"/>
      <c r="H185" s="57"/>
      <c r="I185" s="57"/>
      <c r="J185" s="57"/>
      <c r="K185" s="57"/>
      <c r="L185" s="57"/>
      <c r="M185" s="85"/>
      <c r="N185" s="85"/>
      <c r="O185" s="85"/>
      <c r="P185" s="85"/>
      <c r="Q185" s="85"/>
      <c r="R185" s="85"/>
      <c r="S185" s="57"/>
      <c r="T185" s="87" t="str">
        <f>IF(COUNTIF($A185:$S185,"&lt;&gt;")=0,"",IF($F185="Equal among included roommates",IF(G185&lt;&gt;"Yes",0,IF(COUNTIF($H185:$L185,"Yes")=0,$D185-0,ROUND($D185/COUNTIF($G185:$L185,"Yes"),2))),IF($F185="Custom agreed shares",IF(G185="Yes",M185,0),"")))</f>
      </c>
      <c r="U185" s="87" t="str">
        <f>IF(COUNTIF($A185:$S185,"&lt;&gt;")=0,"",IF($F185="Equal among included roommates",IF(H185&lt;&gt;"Yes",0,IF(COUNTIF($I185:$L185,"Yes")=0,$D185-SUM($T185:T185),ROUND($D185/COUNTIF($G185:$L185,"Yes"),2))),IF($F185="Custom agreed shares",IF(H185="Yes",N185,0),"")))</f>
      </c>
      <c r="V185" s="87" t="str">
        <f>IF(COUNTIF($A185:$S185,"&lt;&gt;")=0,"",IF($F185="Equal among included roommates",IF(I185&lt;&gt;"Yes",0,IF(COUNTIF($J185:$L185,"Yes")=0,$D185-SUM($T185:U185),ROUND($D185/COUNTIF($G185:$L185,"Yes"),2))),IF($F185="Custom agreed shares",IF(I185="Yes",O185,0),"")))</f>
      </c>
      <c r="W185" s="87" t="str">
        <f>IF(COUNTIF($A185:$S185,"&lt;&gt;")=0,"",IF($F185="Equal among included roommates",IF(J185&lt;&gt;"Yes",0,IF(COUNTIF($K185:$L185,"Yes")=0,$D185-SUM($T185:V185),ROUND($D185/COUNTIF($G185:$L185,"Yes"),2))),IF($F185="Custom agreed shares",IF(J185="Yes",P185,0),"")))</f>
      </c>
      <c r="X185" s="87" t="str">
        <f>IF(COUNTIF($A185:$S185,"&lt;&gt;")=0,"",IF($F185="Equal among included roommates",IF(K185&lt;&gt;"Yes",0,IF(COUNTIF($L185:$L185,"Yes")=0,$D185-SUM($T185:W185),ROUND($D185/COUNTIF($G185:$L185,"Yes"),2))),IF($F185="Custom agreed shares",IF(K185="Yes",Q185,0),"")))</f>
      </c>
      <c r="Y185" s="87" t="str">
        <f>IF(COUNTIF($A185:$S185,"&lt;&gt;")=0,"",IF($F185="Equal among included roommates",IF(L185&lt;&gt;"Yes",0,IF(0=0,$D185-SUM($T185:X185),ROUND($D185/COUNTIF($G185:$L185,"Yes"),2))),IF($F185="Custom agreed shares",IF(L185="Yes",R185,0),"")))</f>
      </c>
      <c r="Z185" s="81" t="str">
        <f>IF(COUNTIF($A185:$S185,"&lt;&gt;")=0,"",IF(OR($D185="",$D185&lt;=0),"Enter an amount greater than 0.",IF($E185="","Choose who paid.",IF(COUNTIF($G185:$L185,"Yes")=0,"Choose at least one included roommate.",IF($F185="Equal among included roommates","Ready",IF($F185="Custom agreed shares",IF(OR(AND(G185="Yes",M185=""),AND(H185="Yes",N185=""),AND(I185="Yes",O185=""),AND(J185="Yes",P185=""),AND(K185="Yes",Q185=""),AND(L185="Yes",R185="")),"Enter custom shares that add up to the expense amount.",IF(ABS(SUM($M185:$R185))&lt;0.005,"Enter custom shares that add up to the expense amount.",IF(SUM($M185:$R185)&lt;$D185-0.005,"Custom shares are short by "&amp;ROUND($D185-SUM($M185:$R185),2)&amp;".",IF(SUM($M185:$R185)&gt;$D185+0.005,"Custom shares are over by "&amp;ROUND(SUM($M185:$R185)-$D185,2)&amp;".","Ready")))),"Enter custom shares that add up to the expense amount."))))))</f>
      </c>
    </row>
    <row r="186">
      <c r="A186" s="83"/>
      <c r="B186" s="57"/>
      <c r="C186" s="57"/>
      <c r="D186" s="85"/>
      <c r="E186" s="57"/>
      <c r="F186" s="57"/>
      <c r="G186" s="57"/>
      <c r="H186" s="57"/>
      <c r="I186" s="57"/>
      <c r="J186" s="57"/>
      <c r="K186" s="57"/>
      <c r="L186" s="57"/>
      <c r="M186" s="85"/>
      <c r="N186" s="85"/>
      <c r="O186" s="85"/>
      <c r="P186" s="85"/>
      <c r="Q186" s="85"/>
      <c r="R186" s="85"/>
      <c r="S186" s="57"/>
      <c r="T186" s="87" t="str">
        <f>IF(COUNTIF($A186:$S186,"&lt;&gt;")=0,"",IF($F186="Equal among included roommates",IF(G186&lt;&gt;"Yes",0,IF(COUNTIF($H186:$L186,"Yes")=0,$D186-0,ROUND($D186/COUNTIF($G186:$L186,"Yes"),2))),IF($F186="Custom agreed shares",IF(G186="Yes",M186,0),"")))</f>
      </c>
      <c r="U186" s="87" t="str">
        <f>IF(COUNTIF($A186:$S186,"&lt;&gt;")=0,"",IF($F186="Equal among included roommates",IF(H186&lt;&gt;"Yes",0,IF(COUNTIF($I186:$L186,"Yes")=0,$D186-SUM($T186:T186),ROUND($D186/COUNTIF($G186:$L186,"Yes"),2))),IF($F186="Custom agreed shares",IF(H186="Yes",N186,0),"")))</f>
      </c>
      <c r="V186" s="87" t="str">
        <f>IF(COUNTIF($A186:$S186,"&lt;&gt;")=0,"",IF($F186="Equal among included roommates",IF(I186&lt;&gt;"Yes",0,IF(COUNTIF($J186:$L186,"Yes")=0,$D186-SUM($T186:U186),ROUND($D186/COUNTIF($G186:$L186,"Yes"),2))),IF($F186="Custom agreed shares",IF(I186="Yes",O186,0),"")))</f>
      </c>
      <c r="W186" s="87" t="str">
        <f>IF(COUNTIF($A186:$S186,"&lt;&gt;")=0,"",IF($F186="Equal among included roommates",IF(J186&lt;&gt;"Yes",0,IF(COUNTIF($K186:$L186,"Yes")=0,$D186-SUM($T186:V186),ROUND($D186/COUNTIF($G186:$L186,"Yes"),2))),IF($F186="Custom agreed shares",IF(J186="Yes",P186,0),"")))</f>
      </c>
      <c r="X186" s="87" t="str">
        <f>IF(COUNTIF($A186:$S186,"&lt;&gt;")=0,"",IF($F186="Equal among included roommates",IF(K186&lt;&gt;"Yes",0,IF(COUNTIF($L186:$L186,"Yes")=0,$D186-SUM($T186:W186),ROUND($D186/COUNTIF($G186:$L186,"Yes"),2))),IF($F186="Custom agreed shares",IF(K186="Yes",Q186,0),"")))</f>
      </c>
      <c r="Y186" s="87" t="str">
        <f>IF(COUNTIF($A186:$S186,"&lt;&gt;")=0,"",IF($F186="Equal among included roommates",IF(L186&lt;&gt;"Yes",0,IF(0=0,$D186-SUM($T186:X186),ROUND($D186/COUNTIF($G186:$L186,"Yes"),2))),IF($F186="Custom agreed shares",IF(L186="Yes",R186,0),"")))</f>
      </c>
      <c r="Z186" s="81" t="str">
        <f>IF(COUNTIF($A186:$S186,"&lt;&gt;")=0,"",IF(OR($D186="",$D186&lt;=0),"Enter an amount greater than 0.",IF($E186="","Choose who paid.",IF(COUNTIF($G186:$L186,"Yes")=0,"Choose at least one included roommate.",IF($F186="Equal among included roommates","Ready",IF($F186="Custom agreed shares",IF(OR(AND(G186="Yes",M186=""),AND(H186="Yes",N186=""),AND(I186="Yes",O186=""),AND(J186="Yes",P186=""),AND(K186="Yes",Q186=""),AND(L186="Yes",R186="")),"Enter custom shares that add up to the expense amount.",IF(ABS(SUM($M186:$R186))&lt;0.005,"Enter custom shares that add up to the expense amount.",IF(SUM($M186:$R186)&lt;$D186-0.005,"Custom shares are short by "&amp;ROUND($D186-SUM($M186:$R186),2)&amp;".",IF(SUM($M186:$R186)&gt;$D186+0.005,"Custom shares are over by "&amp;ROUND(SUM($M186:$R186)-$D186,2)&amp;".","Ready")))),"Enter custom shares that add up to the expense amount."))))))</f>
      </c>
    </row>
    <row r="187">
      <c r="A187" s="83"/>
      <c r="B187" s="57"/>
      <c r="C187" s="57"/>
      <c r="D187" s="85"/>
      <c r="E187" s="57"/>
      <c r="F187" s="57"/>
      <c r="G187" s="57"/>
      <c r="H187" s="57"/>
      <c r="I187" s="57"/>
      <c r="J187" s="57"/>
      <c r="K187" s="57"/>
      <c r="L187" s="57"/>
      <c r="M187" s="85"/>
      <c r="N187" s="85"/>
      <c r="O187" s="85"/>
      <c r="P187" s="85"/>
      <c r="Q187" s="85"/>
      <c r="R187" s="85"/>
      <c r="S187" s="57"/>
      <c r="T187" s="87" t="str">
        <f>IF(COUNTIF($A187:$S187,"&lt;&gt;")=0,"",IF($F187="Equal among included roommates",IF(G187&lt;&gt;"Yes",0,IF(COUNTIF($H187:$L187,"Yes")=0,$D187-0,ROUND($D187/COUNTIF($G187:$L187,"Yes"),2))),IF($F187="Custom agreed shares",IF(G187="Yes",M187,0),"")))</f>
      </c>
      <c r="U187" s="87" t="str">
        <f>IF(COUNTIF($A187:$S187,"&lt;&gt;")=0,"",IF($F187="Equal among included roommates",IF(H187&lt;&gt;"Yes",0,IF(COUNTIF($I187:$L187,"Yes")=0,$D187-SUM($T187:T187),ROUND($D187/COUNTIF($G187:$L187,"Yes"),2))),IF($F187="Custom agreed shares",IF(H187="Yes",N187,0),"")))</f>
      </c>
      <c r="V187" s="87" t="str">
        <f>IF(COUNTIF($A187:$S187,"&lt;&gt;")=0,"",IF($F187="Equal among included roommates",IF(I187&lt;&gt;"Yes",0,IF(COUNTIF($J187:$L187,"Yes")=0,$D187-SUM($T187:U187),ROUND($D187/COUNTIF($G187:$L187,"Yes"),2))),IF($F187="Custom agreed shares",IF(I187="Yes",O187,0),"")))</f>
      </c>
      <c r="W187" s="87" t="str">
        <f>IF(COUNTIF($A187:$S187,"&lt;&gt;")=0,"",IF($F187="Equal among included roommates",IF(J187&lt;&gt;"Yes",0,IF(COUNTIF($K187:$L187,"Yes")=0,$D187-SUM($T187:V187),ROUND($D187/COUNTIF($G187:$L187,"Yes"),2))),IF($F187="Custom agreed shares",IF(J187="Yes",P187,0),"")))</f>
      </c>
      <c r="X187" s="87" t="str">
        <f>IF(COUNTIF($A187:$S187,"&lt;&gt;")=0,"",IF($F187="Equal among included roommates",IF(K187&lt;&gt;"Yes",0,IF(COUNTIF($L187:$L187,"Yes")=0,$D187-SUM($T187:W187),ROUND($D187/COUNTIF($G187:$L187,"Yes"),2))),IF($F187="Custom agreed shares",IF(K187="Yes",Q187,0),"")))</f>
      </c>
      <c r="Y187" s="87" t="str">
        <f>IF(COUNTIF($A187:$S187,"&lt;&gt;")=0,"",IF($F187="Equal among included roommates",IF(L187&lt;&gt;"Yes",0,IF(0=0,$D187-SUM($T187:X187),ROUND($D187/COUNTIF($G187:$L187,"Yes"),2))),IF($F187="Custom agreed shares",IF(L187="Yes",R187,0),"")))</f>
      </c>
      <c r="Z187" s="81" t="str">
        <f>IF(COUNTIF($A187:$S187,"&lt;&gt;")=0,"",IF(OR($D187="",$D187&lt;=0),"Enter an amount greater than 0.",IF($E187="","Choose who paid.",IF(COUNTIF($G187:$L187,"Yes")=0,"Choose at least one included roommate.",IF($F187="Equal among included roommates","Ready",IF($F187="Custom agreed shares",IF(OR(AND(G187="Yes",M187=""),AND(H187="Yes",N187=""),AND(I187="Yes",O187=""),AND(J187="Yes",P187=""),AND(K187="Yes",Q187=""),AND(L187="Yes",R187="")),"Enter custom shares that add up to the expense amount.",IF(ABS(SUM($M187:$R187))&lt;0.005,"Enter custom shares that add up to the expense amount.",IF(SUM($M187:$R187)&lt;$D187-0.005,"Custom shares are short by "&amp;ROUND($D187-SUM($M187:$R187),2)&amp;".",IF(SUM($M187:$R187)&gt;$D187+0.005,"Custom shares are over by "&amp;ROUND(SUM($M187:$R187)-$D187,2)&amp;".","Ready")))),"Enter custom shares that add up to the expense amount."))))))</f>
      </c>
    </row>
    <row r="188">
      <c r="A188" s="83"/>
      <c r="B188" s="57"/>
      <c r="C188" s="57"/>
      <c r="D188" s="85"/>
      <c r="E188" s="57"/>
      <c r="F188" s="57"/>
      <c r="G188" s="57"/>
      <c r="H188" s="57"/>
      <c r="I188" s="57"/>
      <c r="J188" s="57"/>
      <c r="K188" s="57"/>
      <c r="L188" s="57"/>
      <c r="M188" s="85"/>
      <c r="N188" s="85"/>
      <c r="O188" s="85"/>
      <c r="P188" s="85"/>
      <c r="Q188" s="85"/>
      <c r="R188" s="85"/>
      <c r="S188" s="57"/>
      <c r="T188" s="87" t="str">
        <f>IF(COUNTIF($A188:$S188,"&lt;&gt;")=0,"",IF($F188="Equal among included roommates",IF(G188&lt;&gt;"Yes",0,IF(COUNTIF($H188:$L188,"Yes")=0,$D188-0,ROUND($D188/COUNTIF($G188:$L188,"Yes"),2))),IF($F188="Custom agreed shares",IF(G188="Yes",M188,0),"")))</f>
      </c>
      <c r="U188" s="87" t="str">
        <f>IF(COUNTIF($A188:$S188,"&lt;&gt;")=0,"",IF($F188="Equal among included roommates",IF(H188&lt;&gt;"Yes",0,IF(COUNTIF($I188:$L188,"Yes")=0,$D188-SUM($T188:T188),ROUND($D188/COUNTIF($G188:$L188,"Yes"),2))),IF($F188="Custom agreed shares",IF(H188="Yes",N188,0),"")))</f>
      </c>
      <c r="V188" s="87" t="str">
        <f>IF(COUNTIF($A188:$S188,"&lt;&gt;")=0,"",IF($F188="Equal among included roommates",IF(I188&lt;&gt;"Yes",0,IF(COUNTIF($J188:$L188,"Yes")=0,$D188-SUM($T188:U188),ROUND($D188/COUNTIF($G188:$L188,"Yes"),2))),IF($F188="Custom agreed shares",IF(I188="Yes",O188,0),"")))</f>
      </c>
      <c r="W188" s="87" t="str">
        <f>IF(COUNTIF($A188:$S188,"&lt;&gt;")=0,"",IF($F188="Equal among included roommates",IF(J188&lt;&gt;"Yes",0,IF(COUNTIF($K188:$L188,"Yes")=0,$D188-SUM($T188:V188),ROUND($D188/COUNTIF($G188:$L188,"Yes"),2))),IF($F188="Custom agreed shares",IF(J188="Yes",P188,0),"")))</f>
      </c>
      <c r="X188" s="87" t="str">
        <f>IF(COUNTIF($A188:$S188,"&lt;&gt;")=0,"",IF($F188="Equal among included roommates",IF(K188&lt;&gt;"Yes",0,IF(COUNTIF($L188:$L188,"Yes")=0,$D188-SUM($T188:W188),ROUND($D188/COUNTIF($G188:$L188,"Yes"),2))),IF($F188="Custom agreed shares",IF(K188="Yes",Q188,0),"")))</f>
      </c>
      <c r="Y188" s="87" t="str">
        <f>IF(COUNTIF($A188:$S188,"&lt;&gt;")=0,"",IF($F188="Equal among included roommates",IF(L188&lt;&gt;"Yes",0,IF(0=0,$D188-SUM($T188:X188),ROUND($D188/COUNTIF($G188:$L188,"Yes"),2))),IF($F188="Custom agreed shares",IF(L188="Yes",R188,0),"")))</f>
      </c>
      <c r="Z188" s="81" t="str">
        <f>IF(COUNTIF($A188:$S188,"&lt;&gt;")=0,"",IF(OR($D188="",$D188&lt;=0),"Enter an amount greater than 0.",IF($E188="","Choose who paid.",IF(COUNTIF($G188:$L188,"Yes")=0,"Choose at least one included roommate.",IF($F188="Equal among included roommates","Ready",IF($F188="Custom agreed shares",IF(OR(AND(G188="Yes",M188=""),AND(H188="Yes",N188=""),AND(I188="Yes",O188=""),AND(J188="Yes",P188=""),AND(K188="Yes",Q188=""),AND(L188="Yes",R188="")),"Enter custom shares that add up to the expense amount.",IF(ABS(SUM($M188:$R188))&lt;0.005,"Enter custom shares that add up to the expense amount.",IF(SUM($M188:$R188)&lt;$D188-0.005,"Custom shares are short by "&amp;ROUND($D188-SUM($M188:$R188),2)&amp;".",IF(SUM($M188:$R188)&gt;$D188+0.005,"Custom shares are over by "&amp;ROUND(SUM($M188:$R188)-$D188,2)&amp;".","Ready")))),"Enter custom shares that add up to the expense amount."))))))</f>
      </c>
    </row>
    <row r="189">
      <c r="A189" s="83"/>
      <c r="B189" s="57"/>
      <c r="C189" s="57"/>
      <c r="D189" s="85"/>
      <c r="E189" s="57"/>
      <c r="F189" s="57"/>
      <c r="G189" s="57"/>
      <c r="H189" s="57"/>
      <c r="I189" s="57"/>
      <c r="J189" s="57"/>
      <c r="K189" s="57"/>
      <c r="L189" s="57"/>
      <c r="M189" s="85"/>
      <c r="N189" s="85"/>
      <c r="O189" s="85"/>
      <c r="P189" s="85"/>
      <c r="Q189" s="85"/>
      <c r="R189" s="85"/>
      <c r="S189" s="57"/>
      <c r="T189" s="87" t="str">
        <f>IF(COUNTIF($A189:$S189,"&lt;&gt;")=0,"",IF($F189="Equal among included roommates",IF(G189&lt;&gt;"Yes",0,IF(COUNTIF($H189:$L189,"Yes")=0,$D189-0,ROUND($D189/COUNTIF($G189:$L189,"Yes"),2))),IF($F189="Custom agreed shares",IF(G189="Yes",M189,0),"")))</f>
      </c>
      <c r="U189" s="87" t="str">
        <f>IF(COUNTIF($A189:$S189,"&lt;&gt;")=0,"",IF($F189="Equal among included roommates",IF(H189&lt;&gt;"Yes",0,IF(COUNTIF($I189:$L189,"Yes")=0,$D189-SUM($T189:T189),ROUND($D189/COUNTIF($G189:$L189,"Yes"),2))),IF($F189="Custom agreed shares",IF(H189="Yes",N189,0),"")))</f>
      </c>
      <c r="V189" s="87" t="str">
        <f>IF(COUNTIF($A189:$S189,"&lt;&gt;")=0,"",IF($F189="Equal among included roommates",IF(I189&lt;&gt;"Yes",0,IF(COUNTIF($J189:$L189,"Yes")=0,$D189-SUM($T189:U189),ROUND($D189/COUNTIF($G189:$L189,"Yes"),2))),IF($F189="Custom agreed shares",IF(I189="Yes",O189,0),"")))</f>
      </c>
      <c r="W189" s="87" t="str">
        <f>IF(COUNTIF($A189:$S189,"&lt;&gt;")=0,"",IF($F189="Equal among included roommates",IF(J189&lt;&gt;"Yes",0,IF(COUNTIF($K189:$L189,"Yes")=0,$D189-SUM($T189:V189),ROUND($D189/COUNTIF($G189:$L189,"Yes"),2))),IF($F189="Custom agreed shares",IF(J189="Yes",P189,0),"")))</f>
      </c>
      <c r="X189" s="87" t="str">
        <f>IF(COUNTIF($A189:$S189,"&lt;&gt;")=0,"",IF($F189="Equal among included roommates",IF(K189&lt;&gt;"Yes",0,IF(COUNTIF($L189:$L189,"Yes")=0,$D189-SUM($T189:W189),ROUND($D189/COUNTIF($G189:$L189,"Yes"),2))),IF($F189="Custom agreed shares",IF(K189="Yes",Q189,0),"")))</f>
      </c>
      <c r="Y189" s="87" t="str">
        <f>IF(COUNTIF($A189:$S189,"&lt;&gt;")=0,"",IF($F189="Equal among included roommates",IF(L189&lt;&gt;"Yes",0,IF(0=0,$D189-SUM($T189:X189),ROUND($D189/COUNTIF($G189:$L189,"Yes"),2))),IF($F189="Custom agreed shares",IF(L189="Yes",R189,0),"")))</f>
      </c>
      <c r="Z189" s="81" t="str">
        <f>IF(COUNTIF($A189:$S189,"&lt;&gt;")=0,"",IF(OR($D189="",$D189&lt;=0),"Enter an amount greater than 0.",IF($E189="","Choose who paid.",IF(COUNTIF($G189:$L189,"Yes")=0,"Choose at least one included roommate.",IF($F189="Equal among included roommates","Ready",IF($F189="Custom agreed shares",IF(OR(AND(G189="Yes",M189=""),AND(H189="Yes",N189=""),AND(I189="Yes",O189=""),AND(J189="Yes",P189=""),AND(K189="Yes",Q189=""),AND(L189="Yes",R189="")),"Enter custom shares that add up to the expense amount.",IF(ABS(SUM($M189:$R189))&lt;0.005,"Enter custom shares that add up to the expense amount.",IF(SUM($M189:$R189)&lt;$D189-0.005,"Custom shares are short by "&amp;ROUND($D189-SUM($M189:$R189),2)&amp;".",IF(SUM($M189:$R189)&gt;$D189+0.005,"Custom shares are over by "&amp;ROUND(SUM($M189:$R189)-$D189,2)&amp;".","Ready")))),"Enter custom shares that add up to the expense amount."))))))</f>
      </c>
    </row>
    <row r="190">
      <c r="A190" s="83"/>
      <c r="B190" s="57"/>
      <c r="C190" s="57"/>
      <c r="D190" s="85"/>
      <c r="E190" s="57"/>
      <c r="F190" s="57"/>
      <c r="G190" s="57"/>
      <c r="H190" s="57"/>
      <c r="I190" s="57"/>
      <c r="J190" s="57"/>
      <c r="K190" s="57"/>
      <c r="L190" s="57"/>
      <c r="M190" s="85"/>
      <c r="N190" s="85"/>
      <c r="O190" s="85"/>
      <c r="P190" s="85"/>
      <c r="Q190" s="85"/>
      <c r="R190" s="85"/>
      <c r="S190" s="57"/>
      <c r="T190" s="87" t="str">
        <f>IF(COUNTIF($A190:$S190,"&lt;&gt;")=0,"",IF($F190="Equal among included roommates",IF(G190&lt;&gt;"Yes",0,IF(COUNTIF($H190:$L190,"Yes")=0,$D190-0,ROUND($D190/COUNTIF($G190:$L190,"Yes"),2))),IF($F190="Custom agreed shares",IF(G190="Yes",M190,0),"")))</f>
      </c>
      <c r="U190" s="87" t="str">
        <f>IF(COUNTIF($A190:$S190,"&lt;&gt;")=0,"",IF($F190="Equal among included roommates",IF(H190&lt;&gt;"Yes",0,IF(COUNTIF($I190:$L190,"Yes")=0,$D190-SUM($T190:T190),ROUND($D190/COUNTIF($G190:$L190,"Yes"),2))),IF($F190="Custom agreed shares",IF(H190="Yes",N190,0),"")))</f>
      </c>
      <c r="V190" s="87" t="str">
        <f>IF(COUNTIF($A190:$S190,"&lt;&gt;")=0,"",IF($F190="Equal among included roommates",IF(I190&lt;&gt;"Yes",0,IF(COUNTIF($J190:$L190,"Yes")=0,$D190-SUM($T190:U190),ROUND($D190/COUNTIF($G190:$L190,"Yes"),2))),IF($F190="Custom agreed shares",IF(I190="Yes",O190,0),"")))</f>
      </c>
      <c r="W190" s="87" t="str">
        <f>IF(COUNTIF($A190:$S190,"&lt;&gt;")=0,"",IF($F190="Equal among included roommates",IF(J190&lt;&gt;"Yes",0,IF(COUNTIF($K190:$L190,"Yes")=0,$D190-SUM($T190:V190),ROUND($D190/COUNTIF($G190:$L190,"Yes"),2))),IF($F190="Custom agreed shares",IF(J190="Yes",P190,0),"")))</f>
      </c>
      <c r="X190" s="87" t="str">
        <f>IF(COUNTIF($A190:$S190,"&lt;&gt;")=0,"",IF($F190="Equal among included roommates",IF(K190&lt;&gt;"Yes",0,IF(COUNTIF($L190:$L190,"Yes")=0,$D190-SUM($T190:W190),ROUND($D190/COUNTIF($G190:$L190,"Yes"),2))),IF($F190="Custom agreed shares",IF(K190="Yes",Q190,0),"")))</f>
      </c>
      <c r="Y190" s="87" t="str">
        <f>IF(COUNTIF($A190:$S190,"&lt;&gt;")=0,"",IF($F190="Equal among included roommates",IF(L190&lt;&gt;"Yes",0,IF(0=0,$D190-SUM($T190:X190),ROUND($D190/COUNTIF($G190:$L190,"Yes"),2))),IF($F190="Custom agreed shares",IF(L190="Yes",R190,0),"")))</f>
      </c>
      <c r="Z190" s="81" t="str">
        <f>IF(COUNTIF($A190:$S190,"&lt;&gt;")=0,"",IF(OR($D190="",$D190&lt;=0),"Enter an amount greater than 0.",IF($E190="","Choose who paid.",IF(COUNTIF($G190:$L190,"Yes")=0,"Choose at least one included roommate.",IF($F190="Equal among included roommates","Ready",IF($F190="Custom agreed shares",IF(OR(AND(G190="Yes",M190=""),AND(H190="Yes",N190=""),AND(I190="Yes",O190=""),AND(J190="Yes",P190=""),AND(K190="Yes",Q190=""),AND(L190="Yes",R190="")),"Enter custom shares that add up to the expense amount.",IF(ABS(SUM($M190:$R190))&lt;0.005,"Enter custom shares that add up to the expense amount.",IF(SUM($M190:$R190)&lt;$D190-0.005,"Custom shares are short by "&amp;ROUND($D190-SUM($M190:$R190),2)&amp;".",IF(SUM($M190:$R190)&gt;$D190+0.005,"Custom shares are over by "&amp;ROUND(SUM($M190:$R190)-$D190,2)&amp;".","Ready")))),"Enter custom shares that add up to the expense amount."))))))</f>
      </c>
    </row>
    <row r="191">
      <c r="A191" s="83"/>
      <c r="B191" s="57"/>
      <c r="C191" s="57"/>
      <c r="D191" s="85"/>
      <c r="E191" s="57"/>
      <c r="F191" s="57"/>
      <c r="G191" s="57"/>
      <c r="H191" s="57"/>
      <c r="I191" s="57"/>
      <c r="J191" s="57"/>
      <c r="K191" s="57"/>
      <c r="L191" s="57"/>
      <c r="M191" s="85"/>
      <c r="N191" s="85"/>
      <c r="O191" s="85"/>
      <c r="P191" s="85"/>
      <c r="Q191" s="85"/>
      <c r="R191" s="85"/>
      <c r="S191" s="57"/>
      <c r="T191" s="87" t="str">
        <f>IF(COUNTIF($A191:$S191,"&lt;&gt;")=0,"",IF($F191="Equal among included roommates",IF(G191&lt;&gt;"Yes",0,IF(COUNTIF($H191:$L191,"Yes")=0,$D191-0,ROUND($D191/COUNTIF($G191:$L191,"Yes"),2))),IF($F191="Custom agreed shares",IF(G191="Yes",M191,0),"")))</f>
      </c>
      <c r="U191" s="87" t="str">
        <f>IF(COUNTIF($A191:$S191,"&lt;&gt;")=0,"",IF($F191="Equal among included roommates",IF(H191&lt;&gt;"Yes",0,IF(COUNTIF($I191:$L191,"Yes")=0,$D191-SUM($T191:T191),ROUND($D191/COUNTIF($G191:$L191,"Yes"),2))),IF($F191="Custom agreed shares",IF(H191="Yes",N191,0),"")))</f>
      </c>
      <c r="V191" s="87" t="str">
        <f>IF(COUNTIF($A191:$S191,"&lt;&gt;")=0,"",IF($F191="Equal among included roommates",IF(I191&lt;&gt;"Yes",0,IF(COUNTIF($J191:$L191,"Yes")=0,$D191-SUM($T191:U191),ROUND($D191/COUNTIF($G191:$L191,"Yes"),2))),IF($F191="Custom agreed shares",IF(I191="Yes",O191,0),"")))</f>
      </c>
      <c r="W191" s="87" t="str">
        <f>IF(COUNTIF($A191:$S191,"&lt;&gt;")=0,"",IF($F191="Equal among included roommates",IF(J191&lt;&gt;"Yes",0,IF(COUNTIF($K191:$L191,"Yes")=0,$D191-SUM($T191:V191),ROUND($D191/COUNTIF($G191:$L191,"Yes"),2))),IF($F191="Custom agreed shares",IF(J191="Yes",P191,0),"")))</f>
      </c>
      <c r="X191" s="87" t="str">
        <f>IF(COUNTIF($A191:$S191,"&lt;&gt;")=0,"",IF($F191="Equal among included roommates",IF(K191&lt;&gt;"Yes",0,IF(COUNTIF($L191:$L191,"Yes")=0,$D191-SUM($T191:W191),ROUND($D191/COUNTIF($G191:$L191,"Yes"),2))),IF($F191="Custom agreed shares",IF(K191="Yes",Q191,0),"")))</f>
      </c>
      <c r="Y191" s="87" t="str">
        <f>IF(COUNTIF($A191:$S191,"&lt;&gt;")=0,"",IF($F191="Equal among included roommates",IF(L191&lt;&gt;"Yes",0,IF(0=0,$D191-SUM($T191:X191),ROUND($D191/COUNTIF($G191:$L191,"Yes"),2))),IF($F191="Custom agreed shares",IF(L191="Yes",R191,0),"")))</f>
      </c>
      <c r="Z191" s="81" t="str">
        <f>IF(COUNTIF($A191:$S191,"&lt;&gt;")=0,"",IF(OR($D191="",$D191&lt;=0),"Enter an amount greater than 0.",IF($E191="","Choose who paid.",IF(COUNTIF($G191:$L191,"Yes")=0,"Choose at least one included roommate.",IF($F191="Equal among included roommates","Ready",IF($F191="Custom agreed shares",IF(OR(AND(G191="Yes",M191=""),AND(H191="Yes",N191=""),AND(I191="Yes",O191=""),AND(J191="Yes",P191=""),AND(K191="Yes",Q191=""),AND(L191="Yes",R191="")),"Enter custom shares that add up to the expense amount.",IF(ABS(SUM($M191:$R191))&lt;0.005,"Enter custom shares that add up to the expense amount.",IF(SUM($M191:$R191)&lt;$D191-0.005,"Custom shares are short by "&amp;ROUND($D191-SUM($M191:$R191),2)&amp;".",IF(SUM($M191:$R191)&gt;$D191+0.005,"Custom shares are over by "&amp;ROUND(SUM($M191:$R191)-$D191,2)&amp;".","Ready")))),"Enter custom shares that add up to the expense amount."))))))</f>
      </c>
    </row>
    <row r="192">
      <c r="A192" s="83"/>
      <c r="B192" s="57"/>
      <c r="C192" s="57"/>
      <c r="D192" s="85"/>
      <c r="E192" s="57"/>
      <c r="F192" s="57"/>
      <c r="G192" s="57"/>
      <c r="H192" s="57"/>
      <c r="I192" s="57"/>
      <c r="J192" s="57"/>
      <c r="K192" s="57"/>
      <c r="L192" s="57"/>
      <c r="M192" s="85"/>
      <c r="N192" s="85"/>
      <c r="O192" s="85"/>
      <c r="P192" s="85"/>
      <c r="Q192" s="85"/>
      <c r="R192" s="85"/>
      <c r="S192" s="57"/>
      <c r="T192" s="87" t="str">
        <f>IF(COUNTIF($A192:$S192,"&lt;&gt;")=0,"",IF($F192="Equal among included roommates",IF(G192&lt;&gt;"Yes",0,IF(COUNTIF($H192:$L192,"Yes")=0,$D192-0,ROUND($D192/COUNTIF($G192:$L192,"Yes"),2))),IF($F192="Custom agreed shares",IF(G192="Yes",M192,0),"")))</f>
      </c>
      <c r="U192" s="87" t="str">
        <f>IF(COUNTIF($A192:$S192,"&lt;&gt;")=0,"",IF($F192="Equal among included roommates",IF(H192&lt;&gt;"Yes",0,IF(COUNTIF($I192:$L192,"Yes")=0,$D192-SUM($T192:T192),ROUND($D192/COUNTIF($G192:$L192,"Yes"),2))),IF($F192="Custom agreed shares",IF(H192="Yes",N192,0),"")))</f>
      </c>
      <c r="V192" s="87" t="str">
        <f>IF(COUNTIF($A192:$S192,"&lt;&gt;")=0,"",IF($F192="Equal among included roommates",IF(I192&lt;&gt;"Yes",0,IF(COUNTIF($J192:$L192,"Yes")=0,$D192-SUM($T192:U192),ROUND($D192/COUNTIF($G192:$L192,"Yes"),2))),IF($F192="Custom agreed shares",IF(I192="Yes",O192,0),"")))</f>
      </c>
      <c r="W192" s="87" t="str">
        <f>IF(COUNTIF($A192:$S192,"&lt;&gt;")=0,"",IF($F192="Equal among included roommates",IF(J192&lt;&gt;"Yes",0,IF(COUNTIF($K192:$L192,"Yes")=0,$D192-SUM($T192:V192),ROUND($D192/COUNTIF($G192:$L192,"Yes"),2))),IF($F192="Custom agreed shares",IF(J192="Yes",P192,0),"")))</f>
      </c>
      <c r="X192" s="87" t="str">
        <f>IF(COUNTIF($A192:$S192,"&lt;&gt;")=0,"",IF($F192="Equal among included roommates",IF(K192&lt;&gt;"Yes",0,IF(COUNTIF($L192:$L192,"Yes")=0,$D192-SUM($T192:W192),ROUND($D192/COUNTIF($G192:$L192,"Yes"),2))),IF($F192="Custom agreed shares",IF(K192="Yes",Q192,0),"")))</f>
      </c>
      <c r="Y192" s="87" t="str">
        <f>IF(COUNTIF($A192:$S192,"&lt;&gt;")=0,"",IF($F192="Equal among included roommates",IF(L192&lt;&gt;"Yes",0,IF(0=0,$D192-SUM($T192:X192),ROUND($D192/COUNTIF($G192:$L192,"Yes"),2))),IF($F192="Custom agreed shares",IF(L192="Yes",R192,0),"")))</f>
      </c>
      <c r="Z192" s="81" t="str">
        <f>IF(COUNTIF($A192:$S192,"&lt;&gt;")=0,"",IF(OR($D192="",$D192&lt;=0),"Enter an amount greater than 0.",IF($E192="","Choose who paid.",IF(COUNTIF($G192:$L192,"Yes")=0,"Choose at least one included roommate.",IF($F192="Equal among included roommates","Ready",IF($F192="Custom agreed shares",IF(OR(AND(G192="Yes",M192=""),AND(H192="Yes",N192=""),AND(I192="Yes",O192=""),AND(J192="Yes",P192=""),AND(K192="Yes",Q192=""),AND(L192="Yes",R192="")),"Enter custom shares that add up to the expense amount.",IF(ABS(SUM($M192:$R192))&lt;0.005,"Enter custom shares that add up to the expense amount.",IF(SUM($M192:$R192)&lt;$D192-0.005,"Custom shares are short by "&amp;ROUND($D192-SUM($M192:$R192),2)&amp;".",IF(SUM($M192:$R192)&gt;$D192+0.005,"Custom shares are over by "&amp;ROUND(SUM($M192:$R192)-$D192,2)&amp;".","Ready")))),"Enter custom shares that add up to the expense amount."))))))</f>
      </c>
    </row>
    <row r="193">
      <c r="A193" s="83"/>
      <c r="B193" s="57"/>
      <c r="C193" s="57"/>
      <c r="D193" s="85"/>
      <c r="E193" s="57"/>
      <c r="F193" s="57"/>
      <c r="G193" s="57"/>
      <c r="H193" s="57"/>
      <c r="I193" s="57"/>
      <c r="J193" s="57"/>
      <c r="K193" s="57"/>
      <c r="L193" s="57"/>
      <c r="M193" s="85"/>
      <c r="N193" s="85"/>
      <c r="O193" s="85"/>
      <c r="P193" s="85"/>
      <c r="Q193" s="85"/>
      <c r="R193" s="85"/>
      <c r="S193" s="57"/>
      <c r="T193" s="87" t="str">
        <f>IF(COUNTIF($A193:$S193,"&lt;&gt;")=0,"",IF($F193="Equal among included roommates",IF(G193&lt;&gt;"Yes",0,IF(COUNTIF($H193:$L193,"Yes")=0,$D193-0,ROUND($D193/COUNTIF($G193:$L193,"Yes"),2))),IF($F193="Custom agreed shares",IF(G193="Yes",M193,0),"")))</f>
      </c>
      <c r="U193" s="87" t="str">
        <f>IF(COUNTIF($A193:$S193,"&lt;&gt;")=0,"",IF($F193="Equal among included roommates",IF(H193&lt;&gt;"Yes",0,IF(COUNTIF($I193:$L193,"Yes")=0,$D193-SUM($T193:T193),ROUND($D193/COUNTIF($G193:$L193,"Yes"),2))),IF($F193="Custom agreed shares",IF(H193="Yes",N193,0),"")))</f>
      </c>
      <c r="V193" s="87" t="str">
        <f>IF(COUNTIF($A193:$S193,"&lt;&gt;")=0,"",IF($F193="Equal among included roommates",IF(I193&lt;&gt;"Yes",0,IF(COUNTIF($J193:$L193,"Yes")=0,$D193-SUM($T193:U193),ROUND($D193/COUNTIF($G193:$L193,"Yes"),2))),IF($F193="Custom agreed shares",IF(I193="Yes",O193,0),"")))</f>
      </c>
      <c r="W193" s="87" t="str">
        <f>IF(COUNTIF($A193:$S193,"&lt;&gt;")=0,"",IF($F193="Equal among included roommates",IF(J193&lt;&gt;"Yes",0,IF(COUNTIF($K193:$L193,"Yes")=0,$D193-SUM($T193:V193),ROUND($D193/COUNTIF($G193:$L193,"Yes"),2))),IF($F193="Custom agreed shares",IF(J193="Yes",P193,0),"")))</f>
      </c>
      <c r="X193" s="87" t="str">
        <f>IF(COUNTIF($A193:$S193,"&lt;&gt;")=0,"",IF($F193="Equal among included roommates",IF(K193&lt;&gt;"Yes",0,IF(COUNTIF($L193:$L193,"Yes")=0,$D193-SUM($T193:W193),ROUND($D193/COUNTIF($G193:$L193,"Yes"),2))),IF($F193="Custom agreed shares",IF(K193="Yes",Q193,0),"")))</f>
      </c>
      <c r="Y193" s="87" t="str">
        <f>IF(COUNTIF($A193:$S193,"&lt;&gt;")=0,"",IF($F193="Equal among included roommates",IF(L193&lt;&gt;"Yes",0,IF(0=0,$D193-SUM($T193:X193),ROUND($D193/COUNTIF($G193:$L193,"Yes"),2))),IF($F193="Custom agreed shares",IF(L193="Yes",R193,0),"")))</f>
      </c>
      <c r="Z193" s="81" t="str">
        <f>IF(COUNTIF($A193:$S193,"&lt;&gt;")=0,"",IF(OR($D193="",$D193&lt;=0),"Enter an amount greater than 0.",IF($E193="","Choose who paid.",IF(COUNTIF($G193:$L193,"Yes")=0,"Choose at least one included roommate.",IF($F193="Equal among included roommates","Ready",IF($F193="Custom agreed shares",IF(OR(AND(G193="Yes",M193=""),AND(H193="Yes",N193=""),AND(I193="Yes",O193=""),AND(J193="Yes",P193=""),AND(K193="Yes",Q193=""),AND(L193="Yes",R193="")),"Enter custom shares that add up to the expense amount.",IF(ABS(SUM($M193:$R193))&lt;0.005,"Enter custom shares that add up to the expense amount.",IF(SUM($M193:$R193)&lt;$D193-0.005,"Custom shares are short by "&amp;ROUND($D193-SUM($M193:$R193),2)&amp;".",IF(SUM($M193:$R193)&gt;$D193+0.005,"Custom shares are over by "&amp;ROUND(SUM($M193:$R193)-$D193,2)&amp;".","Ready")))),"Enter custom shares that add up to the expense amount."))))))</f>
      </c>
    </row>
    <row r="194">
      <c r="A194" s="83"/>
      <c r="B194" s="57"/>
      <c r="C194" s="57"/>
      <c r="D194" s="85"/>
      <c r="E194" s="57"/>
      <c r="F194" s="57"/>
      <c r="G194" s="57"/>
      <c r="H194" s="57"/>
      <c r="I194" s="57"/>
      <c r="J194" s="57"/>
      <c r="K194" s="57"/>
      <c r="L194" s="57"/>
      <c r="M194" s="85"/>
      <c r="N194" s="85"/>
      <c r="O194" s="85"/>
      <c r="P194" s="85"/>
      <c r="Q194" s="85"/>
      <c r="R194" s="85"/>
      <c r="S194" s="57"/>
      <c r="T194" s="87" t="str">
        <f>IF(COUNTIF($A194:$S194,"&lt;&gt;")=0,"",IF($F194="Equal among included roommates",IF(G194&lt;&gt;"Yes",0,IF(COUNTIF($H194:$L194,"Yes")=0,$D194-0,ROUND($D194/COUNTIF($G194:$L194,"Yes"),2))),IF($F194="Custom agreed shares",IF(G194="Yes",M194,0),"")))</f>
      </c>
      <c r="U194" s="87" t="str">
        <f>IF(COUNTIF($A194:$S194,"&lt;&gt;")=0,"",IF($F194="Equal among included roommates",IF(H194&lt;&gt;"Yes",0,IF(COUNTIF($I194:$L194,"Yes")=0,$D194-SUM($T194:T194),ROUND($D194/COUNTIF($G194:$L194,"Yes"),2))),IF($F194="Custom agreed shares",IF(H194="Yes",N194,0),"")))</f>
      </c>
      <c r="V194" s="87" t="str">
        <f>IF(COUNTIF($A194:$S194,"&lt;&gt;")=0,"",IF($F194="Equal among included roommates",IF(I194&lt;&gt;"Yes",0,IF(COUNTIF($J194:$L194,"Yes")=0,$D194-SUM($T194:U194),ROUND($D194/COUNTIF($G194:$L194,"Yes"),2))),IF($F194="Custom agreed shares",IF(I194="Yes",O194,0),"")))</f>
      </c>
      <c r="W194" s="87" t="str">
        <f>IF(COUNTIF($A194:$S194,"&lt;&gt;")=0,"",IF($F194="Equal among included roommates",IF(J194&lt;&gt;"Yes",0,IF(COUNTIF($K194:$L194,"Yes")=0,$D194-SUM($T194:V194),ROUND($D194/COUNTIF($G194:$L194,"Yes"),2))),IF($F194="Custom agreed shares",IF(J194="Yes",P194,0),"")))</f>
      </c>
      <c r="X194" s="87" t="str">
        <f>IF(COUNTIF($A194:$S194,"&lt;&gt;")=0,"",IF($F194="Equal among included roommates",IF(K194&lt;&gt;"Yes",0,IF(COUNTIF($L194:$L194,"Yes")=0,$D194-SUM($T194:W194),ROUND($D194/COUNTIF($G194:$L194,"Yes"),2))),IF($F194="Custom agreed shares",IF(K194="Yes",Q194,0),"")))</f>
      </c>
      <c r="Y194" s="87" t="str">
        <f>IF(COUNTIF($A194:$S194,"&lt;&gt;")=0,"",IF($F194="Equal among included roommates",IF(L194&lt;&gt;"Yes",0,IF(0=0,$D194-SUM($T194:X194),ROUND($D194/COUNTIF($G194:$L194,"Yes"),2))),IF($F194="Custom agreed shares",IF(L194="Yes",R194,0),"")))</f>
      </c>
      <c r="Z194" s="81" t="str">
        <f>IF(COUNTIF($A194:$S194,"&lt;&gt;")=0,"",IF(OR($D194="",$D194&lt;=0),"Enter an amount greater than 0.",IF($E194="","Choose who paid.",IF(COUNTIF($G194:$L194,"Yes")=0,"Choose at least one included roommate.",IF($F194="Equal among included roommates","Ready",IF($F194="Custom agreed shares",IF(OR(AND(G194="Yes",M194=""),AND(H194="Yes",N194=""),AND(I194="Yes",O194=""),AND(J194="Yes",P194=""),AND(K194="Yes",Q194=""),AND(L194="Yes",R194="")),"Enter custom shares that add up to the expense amount.",IF(ABS(SUM($M194:$R194))&lt;0.005,"Enter custom shares that add up to the expense amount.",IF(SUM($M194:$R194)&lt;$D194-0.005,"Custom shares are short by "&amp;ROUND($D194-SUM($M194:$R194),2)&amp;".",IF(SUM($M194:$R194)&gt;$D194+0.005,"Custom shares are over by "&amp;ROUND(SUM($M194:$R194)-$D194,2)&amp;".","Ready")))),"Enter custom shares that add up to the expense amount."))))))</f>
      </c>
    </row>
    <row r="195">
      <c r="A195" s="83"/>
      <c r="B195" s="57"/>
      <c r="C195" s="57"/>
      <c r="D195" s="85"/>
      <c r="E195" s="57"/>
      <c r="F195" s="57"/>
      <c r="G195" s="57"/>
      <c r="H195" s="57"/>
      <c r="I195" s="57"/>
      <c r="J195" s="57"/>
      <c r="K195" s="57"/>
      <c r="L195" s="57"/>
      <c r="M195" s="85"/>
      <c r="N195" s="85"/>
      <c r="O195" s="85"/>
      <c r="P195" s="85"/>
      <c r="Q195" s="85"/>
      <c r="R195" s="85"/>
      <c r="S195" s="57"/>
      <c r="T195" s="87" t="str">
        <f>IF(COUNTIF($A195:$S195,"&lt;&gt;")=0,"",IF($F195="Equal among included roommates",IF(G195&lt;&gt;"Yes",0,IF(COUNTIF($H195:$L195,"Yes")=0,$D195-0,ROUND($D195/COUNTIF($G195:$L195,"Yes"),2))),IF($F195="Custom agreed shares",IF(G195="Yes",M195,0),"")))</f>
      </c>
      <c r="U195" s="87" t="str">
        <f>IF(COUNTIF($A195:$S195,"&lt;&gt;")=0,"",IF($F195="Equal among included roommates",IF(H195&lt;&gt;"Yes",0,IF(COUNTIF($I195:$L195,"Yes")=0,$D195-SUM($T195:T195),ROUND($D195/COUNTIF($G195:$L195,"Yes"),2))),IF($F195="Custom agreed shares",IF(H195="Yes",N195,0),"")))</f>
      </c>
      <c r="V195" s="87" t="str">
        <f>IF(COUNTIF($A195:$S195,"&lt;&gt;")=0,"",IF($F195="Equal among included roommates",IF(I195&lt;&gt;"Yes",0,IF(COUNTIF($J195:$L195,"Yes")=0,$D195-SUM($T195:U195),ROUND($D195/COUNTIF($G195:$L195,"Yes"),2))),IF($F195="Custom agreed shares",IF(I195="Yes",O195,0),"")))</f>
      </c>
      <c r="W195" s="87" t="str">
        <f>IF(COUNTIF($A195:$S195,"&lt;&gt;")=0,"",IF($F195="Equal among included roommates",IF(J195&lt;&gt;"Yes",0,IF(COUNTIF($K195:$L195,"Yes")=0,$D195-SUM($T195:V195),ROUND($D195/COUNTIF($G195:$L195,"Yes"),2))),IF($F195="Custom agreed shares",IF(J195="Yes",P195,0),"")))</f>
      </c>
      <c r="X195" s="87" t="str">
        <f>IF(COUNTIF($A195:$S195,"&lt;&gt;")=0,"",IF($F195="Equal among included roommates",IF(K195&lt;&gt;"Yes",0,IF(COUNTIF($L195:$L195,"Yes")=0,$D195-SUM($T195:W195),ROUND($D195/COUNTIF($G195:$L195,"Yes"),2))),IF($F195="Custom agreed shares",IF(K195="Yes",Q195,0),"")))</f>
      </c>
      <c r="Y195" s="87" t="str">
        <f>IF(COUNTIF($A195:$S195,"&lt;&gt;")=0,"",IF($F195="Equal among included roommates",IF(L195&lt;&gt;"Yes",0,IF(0=0,$D195-SUM($T195:X195),ROUND($D195/COUNTIF($G195:$L195,"Yes"),2))),IF($F195="Custom agreed shares",IF(L195="Yes",R195,0),"")))</f>
      </c>
      <c r="Z195" s="81" t="str">
        <f>IF(COUNTIF($A195:$S195,"&lt;&gt;")=0,"",IF(OR($D195="",$D195&lt;=0),"Enter an amount greater than 0.",IF($E195="","Choose who paid.",IF(COUNTIF($G195:$L195,"Yes")=0,"Choose at least one included roommate.",IF($F195="Equal among included roommates","Ready",IF($F195="Custom agreed shares",IF(OR(AND(G195="Yes",M195=""),AND(H195="Yes",N195=""),AND(I195="Yes",O195=""),AND(J195="Yes",P195=""),AND(K195="Yes",Q195=""),AND(L195="Yes",R195="")),"Enter custom shares that add up to the expense amount.",IF(ABS(SUM($M195:$R195))&lt;0.005,"Enter custom shares that add up to the expense amount.",IF(SUM($M195:$R195)&lt;$D195-0.005,"Custom shares are short by "&amp;ROUND($D195-SUM($M195:$R195),2)&amp;".",IF(SUM($M195:$R195)&gt;$D195+0.005,"Custom shares are over by "&amp;ROUND(SUM($M195:$R195)-$D195,2)&amp;".","Ready")))),"Enter custom shares that add up to the expense amount."))))))</f>
      </c>
    </row>
    <row r="196">
      <c r="A196" s="83"/>
      <c r="B196" s="57"/>
      <c r="C196" s="57"/>
      <c r="D196" s="85"/>
      <c r="E196" s="57"/>
      <c r="F196" s="57"/>
      <c r="G196" s="57"/>
      <c r="H196" s="57"/>
      <c r="I196" s="57"/>
      <c r="J196" s="57"/>
      <c r="K196" s="57"/>
      <c r="L196" s="57"/>
      <c r="M196" s="85"/>
      <c r="N196" s="85"/>
      <c r="O196" s="85"/>
      <c r="P196" s="85"/>
      <c r="Q196" s="85"/>
      <c r="R196" s="85"/>
      <c r="S196" s="57"/>
      <c r="T196" s="87" t="str">
        <f>IF(COUNTIF($A196:$S196,"&lt;&gt;")=0,"",IF($F196="Equal among included roommates",IF(G196&lt;&gt;"Yes",0,IF(COUNTIF($H196:$L196,"Yes")=0,$D196-0,ROUND($D196/COUNTIF($G196:$L196,"Yes"),2))),IF($F196="Custom agreed shares",IF(G196="Yes",M196,0),"")))</f>
      </c>
      <c r="U196" s="87" t="str">
        <f>IF(COUNTIF($A196:$S196,"&lt;&gt;")=0,"",IF($F196="Equal among included roommates",IF(H196&lt;&gt;"Yes",0,IF(COUNTIF($I196:$L196,"Yes")=0,$D196-SUM($T196:T196),ROUND($D196/COUNTIF($G196:$L196,"Yes"),2))),IF($F196="Custom agreed shares",IF(H196="Yes",N196,0),"")))</f>
      </c>
      <c r="V196" s="87" t="str">
        <f>IF(COUNTIF($A196:$S196,"&lt;&gt;")=0,"",IF($F196="Equal among included roommates",IF(I196&lt;&gt;"Yes",0,IF(COUNTIF($J196:$L196,"Yes")=0,$D196-SUM($T196:U196),ROUND($D196/COUNTIF($G196:$L196,"Yes"),2))),IF($F196="Custom agreed shares",IF(I196="Yes",O196,0),"")))</f>
      </c>
      <c r="W196" s="87" t="str">
        <f>IF(COUNTIF($A196:$S196,"&lt;&gt;")=0,"",IF($F196="Equal among included roommates",IF(J196&lt;&gt;"Yes",0,IF(COUNTIF($K196:$L196,"Yes")=0,$D196-SUM($T196:V196),ROUND($D196/COUNTIF($G196:$L196,"Yes"),2))),IF($F196="Custom agreed shares",IF(J196="Yes",P196,0),"")))</f>
      </c>
      <c r="X196" s="87" t="str">
        <f>IF(COUNTIF($A196:$S196,"&lt;&gt;")=0,"",IF($F196="Equal among included roommates",IF(K196&lt;&gt;"Yes",0,IF(COUNTIF($L196:$L196,"Yes")=0,$D196-SUM($T196:W196),ROUND($D196/COUNTIF($G196:$L196,"Yes"),2))),IF($F196="Custom agreed shares",IF(K196="Yes",Q196,0),"")))</f>
      </c>
      <c r="Y196" s="87" t="str">
        <f>IF(COUNTIF($A196:$S196,"&lt;&gt;")=0,"",IF($F196="Equal among included roommates",IF(L196&lt;&gt;"Yes",0,IF(0=0,$D196-SUM($T196:X196),ROUND($D196/COUNTIF($G196:$L196,"Yes"),2))),IF($F196="Custom agreed shares",IF(L196="Yes",R196,0),"")))</f>
      </c>
      <c r="Z196" s="81" t="str">
        <f>IF(COUNTIF($A196:$S196,"&lt;&gt;")=0,"",IF(OR($D196="",$D196&lt;=0),"Enter an amount greater than 0.",IF($E196="","Choose who paid.",IF(COUNTIF($G196:$L196,"Yes")=0,"Choose at least one included roommate.",IF($F196="Equal among included roommates","Ready",IF($F196="Custom agreed shares",IF(OR(AND(G196="Yes",M196=""),AND(H196="Yes",N196=""),AND(I196="Yes",O196=""),AND(J196="Yes",P196=""),AND(K196="Yes",Q196=""),AND(L196="Yes",R196="")),"Enter custom shares that add up to the expense amount.",IF(ABS(SUM($M196:$R196))&lt;0.005,"Enter custom shares that add up to the expense amount.",IF(SUM($M196:$R196)&lt;$D196-0.005,"Custom shares are short by "&amp;ROUND($D196-SUM($M196:$R196),2)&amp;".",IF(SUM($M196:$R196)&gt;$D196+0.005,"Custom shares are over by "&amp;ROUND(SUM($M196:$R196)-$D196,2)&amp;".","Ready")))),"Enter custom shares that add up to the expense amount."))))))</f>
      </c>
    </row>
    <row r="197">
      <c r="A197" s="83"/>
      <c r="B197" s="57"/>
      <c r="C197" s="57"/>
      <c r="D197" s="85"/>
      <c r="E197" s="57"/>
      <c r="F197" s="57"/>
      <c r="G197" s="57"/>
      <c r="H197" s="57"/>
      <c r="I197" s="57"/>
      <c r="J197" s="57"/>
      <c r="K197" s="57"/>
      <c r="L197" s="57"/>
      <c r="M197" s="85"/>
      <c r="N197" s="85"/>
      <c r="O197" s="85"/>
      <c r="P197" s="85"/>
      <c r="Q197" s="85"/>
      <c r="R197" s="85"/>
      <c r="S197" s="57"/>
      <c r="T197" s="87" t="str">
        <f>IF(COUNTIF($A197:$S197,"&lt;&gt;")=0,"",IF($F197="Equal among included roommates",IF(G197&lt;&gt;"Yes",0,IF(COUNTIF($H197:$L197,"Yes")=0,$D197-0,ROUND($D197/COUNTIF($G197:$L197,"Yes"),2))),IF($F197="Custom agreed shares",IF(G197="Yes",M197,0),"")))</f>
      </c>
      <c r="U197" s="87" t="str">
        <f>IF(COUNTIF($A197:$S197,"&lt;&gt;")=0,"",IF($F197="Equal among included roommates",IF(H197&lt;&gt;"Yes",0,IF(COUNTIF($I197:$L197,"Yes")=0,$D197-SUM($T197:T197),ROUND($D197/COUNTIF($G197:$L197,"Yes"),2))),IF($F197="Custom agreed shares",IF(H197="Yes",N197,0),"")))</f>
      </c>
      <c r="V197" s="87" t="str">
        <f>IF(COUNTIF($A197:$S197,"&lt;&gt;")=0,"",IF($F197="Equal among included roommates",IF(I197&lt;&gt;"Yes",0,IF(COUNTIF($J197:$L197,"Yes")=0,$D197-SUM($T197:U197),ROUND($D197/COUNTIF($G197:$L197,"Yes"),2))),IF($F197="Custom agreed shares",IF(I197="Yes",O197,0),"")))</f>
      </c>
      <c r="W197" s="87" t="str">
        <f>IF(COUNTIF($A197:$S197,"&lt;&gt;")=0,"",IF($F197="Equal among included roommates",IF(J197&lt;&gt;"Yes",0,IF(COUNTIF($K197:$L197,"Yes")=0,$D197-SUM($T197:V197),ROUND($D197/COUNTIF($G197:$L197,"Yes"),2))),IF($F197="Custom agreed shares",IF(J197="Yes",P197,0),"")))</f>
      </c>
      <c r="X197" s="87" t="str">
        <f>IF(COUNTIF($A197:$S197,"&lt;&gt;")=0,"",IF($F197="Equal among included roommates",IF(K197&lt;&gt;"Yes",0,IF(COUNTIF($L197:$L197,"Yes")=0,$D197-SUM($T197:W197),ROUND($D197/COUNTIF($G197:$L197,"Yes"),2))),IF($F197="Custom agreed shares",IF(K197="Yes",Q197,0),"")))</f>
      </c>
      <c r="Y197" s="87" t="str">
        <f>IF(COUNTIF($A197:$S197,"&lt;&gt;")=0,"",IF($F197="Equal among included roommates",IF(L197&lt;&gt;"Yes",0,IF(0=0,$D197-SUM($T197:X197),ROUND($D197/COUNTIF($G197:$L197,"Yes"),2))),IF($F197="Custom agreed shares",IF(L197="Yes",R197,0),"")))</f>
      </c>
      <c r="Z197" s="81" t="str">
        <f>IF(COUNTIF($A197:$S197,"&lt;&gt;")=0,"",IF(OR($D197="",$D197&lt;=0),"Enter an amount greater than 0.",IF($E197="","Choose who paid.",IF(COUNTIF($G197:$L197,"Yes")=0,"Choose at least one included roommate.",IF($F197="Equal among included roommates","Ready",IF($F197="Custom agreed shares",IF(OR(AND(G197="Yes",M197=""),AND(H197="Yes",N197=""),AND(I197="Yes",O197=""),AND(J197="Yes",P197=""),AND(K197="Yes",Q197=""),AND(L197="Yes",R197="")),"Enter custom shares that add up to the expense amount.",IF(ABS(SUM($M197:$R197))&lt;0.005,"Enter custom shares that add up to the expense amount.",IF(SUM($M197:$R197)&lt;$D197-0.005,"Custom shares are short by "&amp;ROUND($D197-SUM($M197:$R197),2)&amp;".",IF(SUM($M197:$R197)&gt;$D197+0.005,"Custom shares are over by "&amp;ROUND(SUM($M197:$R197)-$D197,2)&amp;".","Ready")))),"Enter custom shares that add up to the expense amount."))))))</f>
      </c>
    </row>
    <row r="198">
      <c r="A198" s="83"/>
      <c r="B198" s="57"/>
      <c r="C198" s="57"/>
      <c r="D198" s="85"/>
      <c r="E198" s="57"/>
      <c r="F198" s="57"/>
      <c r="G198" s="57"/>
      <c r="H198" s="57"/>
      <c r="I198" s="57"/>
      <c r="J198" s="57"/>
      <c r="K198" s="57"/>
      <c r="L198" s="57"/>
      <c r="M198" s="85"/>
      <c r="N198" s="85"/>
      <c r="O198" s="85"/>
      <c r="P198" s="85"/>
      <c r="Q198" s="85"/>
      <c r="R198" s="85"/>
      <c r="S198" s="57"/>
      <c r="T198" s="87" t="str">
        <f>IF(COUNTIF($A198:$S198,"&lt;&gt;")=0,"",IF($F198="Equal among included roommates",IF(G198&lt;&gt;"Yes",0,IF(COUNTIF($H198:$L198,"Yes")=0,$D198-0,ROUND($D198/COUNTIF($G198:$L198,"Yes"),2))),IF($F198="Custom agreed shares",IF(G198="Yes",M198,0),"")))</f>
      </c>
      <c r="U198" s="87" t="str">
        <f>IF(COUNTIF($A198:$S198,"&lt;&gt;")=0,"",IF($F198="Equal among included roommates",IF(H198&lt;&gt;"Yes",0,IF(COUNTIF($I198:$L198,"Yes")=0,$D198-SUM($T198:T198),ROUND($D198/COUNTIF($G198:$L198,"Yes"),2))),IF($F198="Custom agreed shares",IF(H198="Yes",N198,0),"")))</f>
      </c>
      <c r="V198" s="87" t="str">
        <f>IF(COUNTIF($A198:$S198,"&lt;&gt;")=0,"",IF($F198="Equal among included roommates",IF(I198&lt;&gt;"Yes",0,IF(COUNTIF($J198:$L198,"Yes")=0,$D198-SUM($T198:U198),ROUND($D198/COUNTIF($G198:$L198,"Yes"),2))),IF($F198="Custom agreed shares",IF(I198="Yes",O198,0),"")))</f>
      </c>
      <c r="W198" s="87" t="str">
        <f>IF(COUNTIF($A198:$S198,"&lt;&gt;")=0,"",IF($F198="Equal among included roommates",IF(J198&lt;&gt;"Yes",0,IF(COUNTIF($K198:$L198,"Yes")=0,$D198-SUM($T198:V198),ROUND($D198/COUNTIF($G198:$L198,"Yes"),2))),IF($F198="Custom agreed shares",IF(J198="Yes",P198,0),"")))</f>
      </c>
      <c r="X198" s="87" t="str">
        <f>IF(COUNTIF($A198:$S198,"&lt;&gt;")=0,"",IF($F198="Equal among included roommates",IF(K198&lt;&gt;"Yes",0,IF(COUNTIF($L198:$L198,"Yes")=0,$D198-SUM($T198:W198),ROUND($D198/COUNTIF($G198:$L198,"Yes"),2))),IF($F198="Custom agreed shares",IF(K198="Yes",Q198,0),"")))</f>
      </c>
      <c r="Y198" s="87" t="str">
        <f>IF(COUNTIF($A198:$S198,"&lt;&gt;")=0,"",IF($F198="Equal among included roommates",IF(L198&lt;&gt;"Yes",0,IF(0=0,$D198-SUM($T198:X198),ROUND($D198/COUNTIF($G198:$L198,"Yes"),2))),IF($F198="Custom agreed shares",IF(L198="Yes",R198,0),"")))</f>
      </c>
      <c r="Z198" s="81" t="str">
        <f>IF(COUNTIF($A198:$S198,"&lt;&gt;")=0,"",IF(OR($D198="",$D198&lt;=0),"Enter an amount greater than 0.",IF($E198="","Choose who paid.",IF(COUNTIF($G198:$L198,"Yes")=0,"Choose at least one included roommate.",IF($F198="Equal among included roommates","Ready",IF($F198="Custom agreed shares",IF(OR(AND(G198="Yes",M198=""),AND(H198="Yes",N198=""),AND(I198="Yes",O198=""),AND(J198="Yes",P198=""),AND(K198="Yes",Q198=""),AND(L198="Yes",R198="")),"Enter custom shares that add up to the expense amount.",IF(ABS(SUM($M198:$R198))&lt;0.005,"Enter custom shares that add up to the expense amount.",IF(SUM($M198:$R198)&lt;$D198-0.005,"Custom shares are short by "&amp;ROUND($D198-SUM($M198:$R198),2)&amp;".",IF(SUM($M198:$R198)&gt;$D198+0.005,"Custom shares are over by "&amp;ROUND(SUM($M198:$R198)-$D198,2)&amp;".","Ready")))),"Enter custom shares that add up to the expense amount."))))))</f>
      </c>
    </row>
    <row r="199">
      <c r="A199" s="83"/>
      <c r="B199" s="57"/>
      <c r="C199" s="57"/>
      <c r="D199" s="85"/>
      <c r="E199" s="57"/>
      <c r="F199" s="57"/>
      <c r="G199" s="57"/>
      <c r="H199" s="57"/>
      <c r="I199" s="57"/>
      <c r="J199" s="57"/>
      <c r="K199" s="57"/>
      <c r="L199" s="57"/>
      <c r="M199" s="85"/>
      <c r="N199" s="85"/>
      <c r="O199" s="85"/>
      <c r="P199" s="85"/>
      <c r="Q199" s="85"/>
      <c r="R199" s="85"/>
      <c r="S199" s="57"/>
      <c r="T199" s="87" t="str">
        <f>IF(COUNTIF($A199:$S199,"&lt;&gt;")=0,"",IF($F199="Equal among included roommates",IF(G199&lt;&gt;"Yes",0,IF(COUNTIF($H199:$L199,"Yes")=0,$D199-0,ROUND($D199/COUNTIF($G199:$L199,"Yes"),2))),IF($F199="Custom agreed shares",IF(G199="Yes",M199,0),"")))</f>
      </c>
      <c r="U199" s="87" t="str">
        <f>IF(COUNTIF($A199:$S199,"&lt;&gt;")=0,"",IF($F199="Equal among included roommates",IF(H199&lt;&gt;"Yes",0,IF(COUNTIF($I199:$L199,"Yes")=0,$D199-SUM($T199:T199),ROUND($D199/COUNTIF($G199:$L199,"Yes"),2))),IF($F199="Custom agreed shares",IF(H199="Yes",N199,0),"")))</f>
      </c>
      <c r="V199" s="87" t="str">
        <f>IF(COUNTIF($A199:$S199,"&lt;&gt;")=0,"",IF($F199="Equal among included roommates",IF(I199&lt;&gt;"Yes",0,IF(COUNTIF($J199:$L199,"Yes")=0,$D199-SUM($T199:U199),ROUND($D199/COUNTIF($G199:$L199,"Yes"),2))),IF($F199="Custom agreed shares",IF(I199="Yes",O199,0),"")))</f>
      </c>
      <c r="W199" s="87" t="str">
        <f>IF(COUNTIF($A199:$S199,"&lt;&gt;")=0,"",IF($F199="Equal among included roommates",IF(J199&lt;&gt;"Yes",0,IF(COUNTIF($K199:$L199,"Yes")=0,$D199-SUM($T199:V199),ROUND($D199/COUNTIF($G199:$L199,"Yes"),2))),IF($F199="Custom agreed shares",IF(J199="Yes",P199,0),"")))</f>
      </c>
      <c r="X199" s="87" t="str">
        <f>IF(COUNTIF($A199:$S199,"&lt;&gt;")=0,"",IF($F199="Equal among included roommates",IF(K199&lt;&gt;"Yes",0,IF(COUNTIF($L199:$L199,"Yes")=0,$D199-SUM($T199:W199),ROUND($D199/COUNTIF($G199:$L199,"Yes"),2))),IF($F199="Custom agreed shares",IF(K199="Yes",Q199,0),"")))</f>
      </c>
      <c r="Y199" s="87" t="str">
        <f>IF(COUNTIF($A199:$S199,"&lt;&gt;")=0,"",IF($F199="Equal among included roommates",IF(L199&lt;&gt;"Yes",0,IF(0=0,$D199-SUM($T199:X199),ROUND($D199/COUNTIF($G199:$L199,"Yes"),2))),IF($F199="Custom agreed shares",IF(L199="Yes",R199,0),"")))</f>
      </c>
      <c r="Z199" s="81" t="str">
        <f>IF(COUNTIF($A199:$S199,"&lt;&gt;")=0,"",IF(OR($D199="",$D199&lt;=0),"Enter an amount greater than 0.",IF($E199="","Choose who paid.",IF(COUNTIF($G199:$L199,"Yes")=0,"Choose at least one included roommate.",IF($F199="Equal among included roommates","Ready",IF($F199="Custom agreed shares",IF(OR(AND(G199="Yes",M199=""),AND(H199="Yes",N199=""),AND(I199="Yes",O199=""),AND(J199="Yes",P199=""),AND(K199="Yes",Q199=""),AND(L199="Yes",R199="")),"Enter custom shares that add up to the expense amount.",IF(ABS(SUM($M199:$R199))&lt;0.005,"Enter custom shares that add up to the expense amount.",IF(SUM($M199:$R199)&lt;$D199-0.005,"Custom shares are short by "&amp;ROUND($D199-SUM($M199:$R199),2)&amp;".",IF(SUM($M199:$R199)&gt;$D199+0.005,"Custom shares are over by "&amp;ROUND(SUM($M199:$R199)-$D199,2)&amp;".","Ready")))),"Enter custom shares that add up to the expense amount."))))))</f>
      </c>
    </row>
    <row r="200">
      <c r="A200" s="83"/>
      <c r="B200" s="57"/>
      <c r="C200" s="57"/>
      <c r="D200" s="85"/>
      <c r="E200" s="57"/>
      <c r="F200" s="57"/>
      <c r="G200" s="57"/>
      <c r="H200" s="57"/>
      <c r="I200" s="57"/>
      <c r="J200" s="57"/>
      <c r="K200" s="57"/>
      <c r="L200" s="57"/>
      <c r="M200" s="85"/>
      <c r="N200" s="85"/>
      <c r="O200" s="85"/>
      <c r="P200" s="85"/>
      <c r="Q200" s="85"/>
      <c r="R200" s="85"/>
      <c r="S200" s="57"/>
      <c r="T200" s="87" t="str">
        <f>IF(COUNTIF($A200:$S200,"&lt;&gt;")=0,"",IF($F200="Equal among included roommates",IF(G200&lt;&gt;"Yes",0,IF(COUNTIF($H200:$L200,"Yes")=0,$D200-0,ROUND($D200/COUNTIF($G200:$L200,"Yes"),2))),IF($F200="Custom agreed shares",IF(G200="Yes",M200,0),"")))</f>
      </c>
      <c r="U200" s="87" t="str">
        <f>IF(COUNTIF($A200:$S200,"&lt;&gt;")=0,"",IF($F200="Equal among included roommates",IF(H200&lt;&gt;"Yes",0,IF(COUNTIF($I200:$L200,"Yes")=0,$D200-SUM($T200:T200),ROUND($D200/COUNTIF($G200:$L200,"Yes"),2))),IF($F200="Custom agreed shares",IF(H200="Yes",N200,0),"")))</f>
      </c>
      <c r="V200" s="87" t="str">
        <f>IF(COUNTIF($A200:$S200,"&lt;&gt;")=0,"",IF($F200="Equal among included roommates",IF(I200&lt;&gt;"Yes",0,IF(COUNTIF($J200:$L200,"Yes")=0,$D200-SUM($T200:U200),ROUND($D200/COUNTIF($G200:$L200,"Yes"),2))),IF($F200="Custom agreed shares",IF(I200="Yes",O200,0),"")))</f>
      </c>
      <c r="W200" s="87" t="str">
        <f>IF(COUNTIF($A200:$S200,"&lt;&gt;")=0,"",IF($F200="Equal among included roommates",IF(J200&lt;&gt;"Yes",0,IF(COUNTIF($K200:$L200,"Yes")=0,$D200-SUM($T200:V200),ROUND($D200/COUNTIF($G200:$L200,"Yes"),2))),IF($F200="Custom agreed shares",IF(J200="Yes",P200,0),"")))</f>
      </c>
      <c r="X200" s="87" t="str">
        <f>IF(COUNTIF($A200:$S200,"&lt;&gt;")=0,"",IF($F200="Equal among included roommates",IF(K200&lt;&gt;"Yes",0,IF(COUNTIF($L200:$L200,"Yes")=0,$D200-SUM($T200:W200),ROUND($D200/COUNTIF($G200:$L200,"Yes"),2))),IF($F200="Custom agreed shares",IF(K200="Yes",Q200,0),"")))</f>
      </c>
      <c r="Y200" s="87" t="str">
        <f>IF(COUNTIF($A200:$S200,"&lt;&gt;")=0,"",IF($F200="Equal among included roommates",IF(L200&lt;&gt;"Yes",0,IF(0=0,$D200-SUM($T200:X200),ROUND($D200/COUNTIF($G200:$L200,"Yes"),2))),IF($F200="Custom agreed shares",IF(L200="Yes",R200,0),"")))</f>
      </c>
      <c r="Z200" s="81" t="str">
        <f>IF(COUNTIF($A200:$S200,"&lt;&gt;")=0,"",IF(OR($D200="",$D200&lt;=0),"Enter an amount greater than 0.",IF($E200="","Choose who paid.",IF(COUNTIF($G200:$L200,"Yes")=0,"Choose at least one included roommate.",IF($F200="Equal among included roommates","Ready",IF($F200="Custom agreed shares",IF(OR(AND(G200="Yes",M200=""),AND(H200="Yes",N200=""),AND(I200="Yes",O200=""),AND(J200="Yes",P200=""),AND(K200="Yes",Q200=""),AND(L200="Yes",R200="")),"Enter custom shares that add up to the expense amount.",IF(ABS(SUM($M200:$R200))&lt;0.005,"Enter custom shares that add up to the expense amount.",IF(SUM($M200:$R200)&lt;$D200-0.005,"Custom shares are short by "&amp;ROUND($D200-SUM($M200:$R200),2)&amp;".",IF(SUM($M200:$R200)&gt;$D200+0.005,"Custom shares are over by "&amp;ROUND(SUM($M200:$R200)-$D200,2)&amp;".","Ready")))),"Enter custom shares that add up to the expense amount."))))))</f>
      </c>
    </row>
    <row r="201">
      <c r="A201" s="83"/>
      <c r="B201" s="57"/>
      <c r="C201" s="57"/>
      <c r="D201" s="85"/>
      <c r="E201" s="57"/>
      <c r="F201" s="57"/>
      <c r="G201" s="57"/>
      <c r="H201" s="57"/>
      <c r="I201" s="57"/>
      <c r="J201" s="57"/>
      <c r="K201" s="57"/>
      <c r="L201" s="57"/>
      <c r="M201" s="85"/>
      <c r="N201" s="85"/>
      <c r="O201" s="85"/>
      <c r="P201" s="85"/>
      <c r="Q201" s="85"/>
      <c r="R201" s="85"/>
      <c r="S201" s="57"/>
      <c r="T201" s="87" t="str">
        <f>IF(COUNTIF($A201:$S201,"&lt;&gt;")=0,"",IF($F201="Equal among included roommates",IF(G201&lt;&gt;"Yes",0,IF(COUNTIF($H201:$L201,"Yes")=0,$D201-0,ROUND($D201/COUNTIF($G201:$L201,"Yes"),2))),IF($F201="Custom agreed shares",IF(G201="Yes",M201,0),"")))</f>
      </c>
      <c r="U201" s="87" t="str">
        <f>IF(COUNTIF($A201:$S201,"&lt;&gt;")=0,"",IF($F201="Equal among included roommates",IF(H201&lt;&gt;"Yes",0,IF(COUNTIF($I201:$L201,"Yes")=0,$D201-SUM($T201:T201),ROUND($D201/COUNTIF($G201:$L201,"Yes"),2))),IF($F201="Custom agreed shares",IF(H201="Yes",N201,0),"")))</f>
      </c>
      <c r="V201" s="87" t="str">
        <f>IF(COUNTIF($A201:$S201,"&lt;&gt;")=0,"",IF($F201="Equal among included roommates",IF(I201&lt;&gt;"Yes",0,IF(COUNTIF($J201:$L201,"Yes")=0,$D201-SUM($T201:U201),ROUND($D201/COUNTIF($G201:$L201,"Yes"),2))),IF($F201="Custom agreed shares",IF(I201="Yes",O201,0),"")))</f>
      </c>
      <c r="W201" s="87" t="str">
        <f>IF(COUNTIF($A201:$S201,"&lt;&gt;")=0,"",IF($F201="Equal among included roommates",IF(J201&lt;&gt;"Yes",0,IF(COUNTIF($K201:$L201,"Yes")=0,$D201-SUM($T201:V201),ROUND($D201/COUNTIF($G201:$L201,"Yes"),2))),IF($F201="Custom agreed shares",IF(J201="Yes",P201,0),"")))</f>
      </c>
      <c r="X201" s="87" t="str">
        <f>IF(COUNTIF($A201:$S201,"&lt;&gt;")=0,"",IF($F201="Equal among included roommates",IF(K201&lt;&gt;"Yes",0,IF(COUNTIF($L201:$L201,"Yes")=0,$D201-SUM($T201:W201),ROUND($D201/COUNTIF($G201:$L201,"Yes"),2))),IF($F201="Custom agreed shares",IF(K201="Yes",Q201,0),"")))</f>
      </c>
      <c r="Y201" s="87" t="str">
        <f>IF(COUNTIF($A201:$S201,"&lt;&gt;")=0,"",IF($F201="Equal among included roommates",IF(L201&lt;&gt;"Yes",0,IF(0=0,$D201-SUM($T201:X201),ROUND($D201/COUNTIF($G201:$L201,"Yes"),2))),IF($F201="Custom agreed shares",IF(L201="Yes",R201,0),"")))</f>
      </c>
      <c r="Z201" s="81" t="str">
        <f>IF(COUNTIF($A201:$S201,"&lt;&gt;")=0,"",IF(OR($D201="",$D201&lt;=0),"Enter an amount greater than 0.",IF($E201="","Choose who paid.",IF(COUNTIF($G201:$L201,"Yes")=0,"Choose at least one included roommate.",IF($F201="Equal among included roommates","Ready",IF($F201="Custom agreed shares",IF(OR(AND(G201="Yes",M201=""),AND(H201="Yes",N201=""),AND(I201="Yes",O201=""),AND(J201="Yes",P201=""),AND(K201="Yes",Q201=""),AND(L201="Yes",R201="")),"Enter custom shares that add up to the expense amount.",IF(ABS(SUM($M201:$R201))&lt;0.005,"Enter custom shares that add up to the expense amount.",IF(SUM($M201:$R201)&lt;$D201-0.005,"Custom shares are short by "&amp;ROUND($D201-SUM($M201:$R201),2)&amp;".",IF(SUM($M201:$R201)&gt;$D201+0.005,"Custom shares are over by "&amp;ROUND(SUM($M201:$R201)-$D201,2)&amp;".","Ready")))),"Enter custom shares that add up to the expense amount."))))))</f>
      </c>
    </row>
    <row r="202">
      <c r="A202" s="83"/>
      <c r="B202" s="57"/>
      <c r="C202" s="57"/>
      <c r="D202" s="85"/>
      <c r="E202" s="57"/>
      <c r="F202" s="57"/>
      <c r="G202" s="57"/>
      <c r="H202" s="57"/>
      <c r="I202" s="57"/>
      <c r="J202" s="57"/>
      <c r="K202" s="57"/>
      <c r="L202" s="57"/>
      <c r="M202" s="85"/>
      <c r="N202" s="85"/>
      <c r="O202" s="85"/>
      <c r="P202" s="85"/>
      <c r="Q202" s="85"/>
      <c r="R202" s="85"/>
      <c r="S202" s="57"/>
      <c r="T202" s="87" t="str">
        <f>IF(COUNTIF($A202:$S202,"&lt;&gt;")=0,"",IF($F202="Equal among included roommates",IF(G202&lt;&gt;"Yes",0,IF(COUNTIF($H202:$L202,"Yes")=0,$D202-0,ROUND($D202/COUNTIF($G202:$L202,"Yes"),2))),IF($F202="Custom agreed shares",IF(G202="Yes",M202,0),"")))</f>
      </c>
      <c r="U202" s="87" t="str">
        <f>IF(COUNTIF($A202:$S202,"&lt;&gt;")=0,"",IF($F202="Equal among included roommates",IF(H202&lt;&gt;"Yes",0,IF(COUNTIF($I202:$L202,"Yes")=0,$D202-SUM($T202:T202),ROUND($D202/COUNTIF($G202:$L202,"Yes"),2))),IF($F202="Custom agreed shares",IF(H202="Yes",N202,0),"")))</f>
      </c>
      <c r="V202" s="87" t="str">
        <f>IF(COUNTIF($A202:$S202,"&lt;&gt;")=0,"",IF($F202="Equal among included roommates",IF(I202&lt;&gt;"Yes",0,IF(COUNTIF($J202:$L202,"Yes")=0,$D202-SUM($T202:U202),ROUND($D202/COUNTIF($G202:$L202,"Yes"),2))),IF($F202="Custom agreed shares",IF(I202="Yes",O202,0),"")))</f>
      </c>
      <c r="W202" s="87" t="str">
        <f>IF(COUNTIF($A202:$S202,"&lt;&gt;")=0,"",IF($F202="Equal among included roommates",IF(J202&lt;&gt;"Yes",0,IF(COUNTIF($K202:$L202,"Yes")=0,$D202-SUM($T202:V202),ROUND($D202/COUNTIF($G202:$L202,"Yes"),2))),IF($F202="Custom agreed shares",IF(J202="Yes",P202,0),"")))</f>
      </c>
      <c r="X202" s="87" t="str">
        <f>IF(COUNTIF($A202:$S202,"&lt;&gt;")=0,"",IF($F202="Equal among included roommates",IF(K202&lt;&gt;"Yes",0,IF(COUNTIF($L202:$L202,"Yes")=0,$D202-SUM($T202:W202),ROUND($D202/COUNTIF($G202:$L202,"Yes"),2))),IF($F202="Custom agreed shares",IF(K202="Yes",Q202,0),"")))</f>
      </c>
      <c r="Y202" s="87" t="str">
        <f>IF(COUNTIF($A202:$S202,"&lt;&gt;")=0,"",IF($F202="Equal among included roommates",IF(L202&lt;&gt;"Yes",0,IF(0=0,$D202-SUM($T202:X202),ROUND($D202/COUNTIF($G202:$L202,"Yes"),2))),IF($F202="Custom agreed shares",IF(L202="Yes",R202,0),"")))</f>
      </c>
      <c r="Z202" s="81" t="str">
        <f>IF(COUNTIF($A202:$S202,"&lt;&gt;")=0,"",IF(OR($D202="",$D202&lt;=0),"Enter an amount greater than 0.",IF($E202="","Choose who paid.",IF(COUNTIF($G202:$L202,"Yes")=0,"Choose at least one included roommate.",IF($F202="Equal among included roommates","Ready",IF($F202="Custom agreed shares",IF(OR(AND(G202="Yes",M202=""),AND(H202="Yes",N202=""),AND(I202="Yes",O202=""),AND(J202="Yes",P202=""),AND(K202="Yes",Q202=""),AND(L202="Yes",R202="")),"Enter custom shares that add up to the expense amount.",IF(ABS(SUM($M202:$R202))&lt;0.005,"Enter custom shares that add up to the expense amount.",IF(SUM($M202:$R202)&lt;$D202-0.005,"Custom shares are short by "&amp;ROUND($D202-SUM($M202:$R202),2)&amp;".",IF(SUM($M202:$R202)&gt;$D202+0.005,"Custom shares are over by "&amp;ROUND(SUM($M202:$R202)-$D202,2)&amp;".","Ready")))),"Enter custom shares that add up to the expense amount."))))))</f>
      </c>
    </row>
    <row r="203">
      <c r="A203" s="83"/>
      <c r="B203" s="57"/>
      <c r="C203" s="57"/>
      <c r="D203" s="85"/>
      <c r="E203" s="57"/>
      <c r="F203" s="57"/>
      <c r="G203" s="57"/>
      <c r="H203" s="57"/>
      <c r="I203" s="57"/>
      <c r="J203" s="57"/>
      <c r="K203" s="57"/>
      <c r="L203" s="57"/>
      <c r="M203" s="85"/>
      <c r="N203" s="85"/>
      <c r="O203" s="85"/>
      <c r="P203" s="85"/>
      <c r="Q203" s="85"/>
      <c r="R203" s="85"/>
      <c r="S203" s="57"/>
      <c r="T203" s="87" t="str">
        <f>IF(COUNTIF($A203:$S203,"&lt;&gt;")=0,"",IF($F203="Equal among included roommates",IF(G203&lt;&gt;"Yes",0,IF(COUNTIF($H203:$L203,"Yes")=0,$D203-0,ROUND($D203/COUNTIF($G203:$L203,"Yes"),2))),IF($F203="Custom agreed shares",IF(G203="Yes",M203,0),"")))</f>
      </c>
      <c r="U203" s="87" t="str">
        <f>IF(COUNTIF($A203:$S203,"&lt;&gt;")=0,"",IF($F203="Equal among included roommates",IF(H203&lt;&gt;"Yes",0,IF(COUNTIF($I203:$L203,"Yes")=0,$D203-SUM($T203:T203),ROUND($D203/COUNTIF($G203:$L203,"Yes"),2))),IF($F203="Custom agreed shares",IF(H203="Yes",N203,0),"")))</f>
      </c>
      <c r="V203" s="87" t="str">
        <f>IF(COUNTIF($A203:$S203,"&lt;&gt;")=0,"",IF($F203="Equal among included roommates",IF(I203&lt;&gt;"Yes",0,IF(COUNTIF($J203:$L203,"Yes")=0,$D203-SUM($T203:U203),ROUND($D203/COUNTIF($G203:$L203,"Yes"),2))),IF($F203="Custom agreed shares",IF(I203="Yes",O203,0),"")))</f>
      </c>
      <c r="W203" s="87" t="str">
        <f>IF(COUNTIF($A203:$S203,"&lt;&gt;")=0,"",IF($F203="Equal among included roommates",IF(J203&lt;&gt;"Yes",0,IF(COUNTIF($K203:$L203,"Yes")=0,$D203-SUM($T203:V203),ROUND($D203/COUNTIF($G203:$L203,"Yes"),2))),IF($F203="Custom agreed shares",IF(J203="Yes",P203,0),"")))</f>
      </c>
      <c r="X203" s="87" t="str">
        <f>IF(COUNTIF($A203:$S203,"&lt;&gt;")=0,"",IF($F203="Equal among included roommates",IF(K203&lt;&gt;"Yes",0,IF(COUNTIF($L203:$L203,"Yes")=0,$D203-SUM($T203:W203),ROUND($D203/COUNTIF($G203:$L203,"Yes"),2))),IF($F203="Custom agreed shares",IF(K203="Yes",Q203,0),"")))</f>
      </c>
      <c r="Y203" s="87" t="str">
        <f>IF(COUNTIF($A203:$S203,"&lt;&gt;")=0,"",IF($F203="Equal among included roommates",IF(L203&lt;&gt;"Yes",0,IF(0=0,$D203-SUM($T203:X203),ROUND($D203/COUNTIF($G203:$L203,"Yes"),2))),IF($F203="Custom agreed shares",IF(L203="Yes",R203,0),"")))</f>
      </c>
      <c r="Z203" s="81" t="str">
        <f>IF(COUNTIF($A203:$S203,"&lt;&gt;")=0,"",IF(OR($D203="",$D203&lt;=0),"Enter an amount greater than 0.",IF($E203="","Choose who paid.",IF(COUNTIF($G203:$L203,"Yes")=0,"Choose at least one included roommate.",IF($F203="Equal among included roommates","Ready",IF($F203="Custom agreed shares",IF(OR(AND(G203="Yes",M203=""),AND(H203="Yes",N203=""),AND(I203="Yes",O203=""),AND(J203="Yes",P203=""),AND(K203="Yes",Q203=""),AND(L203="Yes",R203="")),"Enter custom shares that add up to the expense amount.",IF(ABS(SUM($M203:$R203))&lt;0.005,"Enter custom shares that add up to the expense amount.",IF(SUM($M203:$R203)&lt;$D203-0.005,"Custom shares are short by "&amp;ROUND($D203-SUM($M203:$R203),2)&amp;".",IF(SUM($M203:$R203)&gt;$D203+0.005,"Custom shares are over by "&amp;ROUND(SUM($M203:$R203)-$D203,2)&amp;".","Ready")))),"Enter custom shares that add up to the expense amount."))))))</f>
      </c>
    </row>
    <row r="204">
      <c r="A204" s="83"/>
      <c r="B204" s="57"/>
      <c r="C204" s="57"/>
      <c r="D204" s="85"/>
      <c r="E204" s="57"/>
      <c r="F204" s="57"/>
      <c r="G204" s="57"/>
      <c r="H204" s="57"/>
      <c r="I204" s="57"/>
      <c r="J204" s="57"/>
      <c r="K204" s="57"/>
      <c r="L204" s="57"/>
      <c r="M204" s="85"/>
      <c r="N204" s="85"/>
      <c r="O204" s="85"/>
      <c r="P204" s="85"/>
      <c r="Q204" s="85"/>
      <c r="R204" s="85"/>
      <c r="S204" s="57"/>
      <c r="T204" s="87" t="str">
        <f>IF(COUNTIF($A204:$S204,"&lt;&gt;")=0,"",IF($F204="Equal among included roommates",IF(G204&lt;&gt;"Yes",0,IF(COUNTIF($H204:$L204,"Yes")=0,$D204-0,ROUND($D204/COUNTIF($G204:$L204,"Yes"),2))),IF($F204="Custom agreed shares",IF(G204="Yes",M204,0),"")))</f>
      </c>
      <c r="U204" s="87" t="str">
        <f>IF(COUNTIF($A204:$S204,"&lt;&gt;")=0,"",IF($F204="Equal among included roommates",IF(H204&lt;&gt;"Yes",0,IF(COUNTIF($I204:$L204,"Yes")=0,$D204-SUM($T204:T204),ROUND($D204/COUNTIF($G204:$L204,"Yes"),2))),IF($F204="Custom agreed shares",IF(H204="Yes",N204,0),"")))</f>
      </c>
      <c r="V204" s="87" t="str">
        <f>IF(COUNTIF($A204:$S204,"&lt;&gt;")=0,"",IF($F204="Equal among included roommates",IF(I204&lt;&gt;"Yes",0,IF(COUNTIF($J204:$L204,"Yes")=0,$D204-SUM($T204:U204),ROUND($D204/COUNTIF($G204:$L204,"Yes"),2))),IF($F204="Custom agreed shares",IF(I204="Yes",O204,0),"")))</f>
      </c>
      <c r="W204" s="87" t="str">
        <f>IF(COUNTIF($A204:$S204,"&lt;&gt;")=0,"",IF($F204="Equal among included roommates",IF(J204&lt;&gt;"Yes",0,IF(COUNTIF($K204:$L204,"Yes")=0,$D204-SUM($T204:V204),ROUND($D204/COUNTIF($G204:$L204,"Yes"),2))),IF($F204="Custom agreed shares",IF(J204="Yes",P204,0),"")))</f>
      </c>
      <c r="X204" s="87" t="str">
        <f>IF(COUNTIF($A204:$S204,"&lt;&gt;")=0,"",IF($F204="Equal among included roommates",IF(K204&lt;&gt;"Yes",0,IF(COUNTIF($L204:$L204,"Yes")=0,$D204-SUM($T204:W204),ROUND($D204/COUNTIF($G204:$L204,"Yes"),2))),IF($F204="Custom agreed shares",IF(K204="Yes",Q204,0),"")))</f>
      </c>
      <c r="Y204" s="87" t="str">
        <f>IF(COUNTIF($A204:$S204,"&lt;&gt;")=0,"",IF($F204="Equal among included roommates",IF(L204&lt;&gt;"Yes",0,IF(0=0,$D204-SUM($T204:X204),ROUND($D204/COUNTIF($G204:$L204,"Yes"),2))),IF($F204="Custom agreed shares",IF(L204="Yes",R204,0),"")))</f>
      </c>
      <c r="Z204" s="81" t="str">
        <f>IF(COUNTIF($A204:$S204,"&lt;&gt;")=0,"",IF(OR($D204="",$D204&lt;=0),"Enter an amount greater than 0.",IF($E204="","Choose who paid.",IF(COUNTIF($G204:$L204,"Yes")=0,"Choose at least one included roommate.",IF($F204="Equal among included roommates","Ready",IF($F204="Custom agreed shares",IF(OR(AND(G204="Yes",M204=""),AND(H204="Yes",N204=""),AND(I204="Yes",O204=""),AND(J204="Yes",P204=""),AND(K204="Yes",Q204=""),AND(L204="Yes",R204="")),"Enter custom shares that add up to the expense amount.",IF(ABS(SUM($M204:$R204))&lt;0.005,"Enter custom shares that add up to the expense amount.",IF(SUM($M204:$R204)&lt;$D204-0.005,"Custom shares are short by "&amp;ROUND($D204-SUM($M204:$R204),2)&amp;".",IF(SUM($M204:$R204)&gt;$D204+0.005,"Custom shares are over by "&amp;ROUND(SUM($M204:$R204)-$D204,2)&amp;".","Ready")))),"Enter custom shares that add up to the expense amount."))))))</f>
      </c>
    </row>
  </sheetData>
  <autoFilter ref="A4:Z204"/>
  <mergeCells>
    <mergeCell ref="A1:Z1"/>
    <mergeCell ref="A2:Z2"/>
    <mergeCell ref="A3:F3"/>
    <mergeCell ref="G3:L3"/>
    <mergeCell ref="M3:R3"/>
    <mergeCell ref="T3:Y3"/>
  </mergeCells>
  <conditionalFormatting sqref="Z5:Z204">
    <cfRule type="containsText" dxfId="2" priority="1" operator="containsText" text="Ready"/>
    <cfRule type="notContainsText" dxfId="3" priority="2" text="Ready"/>
  </conditionalFormatting>
  <dataValidations count="6">
    <dataValidation type="list" sqref="C5:C204">
      <formula1>CategoriesList</formula1>
    </dataValidation>
    <dataValidation type="decimal" operator="greaterThan" sqref="D5:D204">
      <formula1>0</formula1>
    </dataValidation>
    <dataValidation type="list" sqref="E5:E204">
      <formula1>RoommateNames</formula1>
    </dataValidation>
    <dataValidation type="list" sqref="F5:F204">
      <formula1>SplitMethodsList</formula1>
    </dataValidation>
    <dataValidation type="list" sqref="G5:L204">
      <formula1>YesNoList</formula1>
    </dataValidation>
    <dataValidation type="decimal" operator="greaterThanOrEqual" sqref="M5:R204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ns1="http://schemas.openxmlformats.org/officeDocument/2006/relationships">
  <sheetViews>
    <sheetView showGridLines="0" workbookViewId="0">
      <pane ySplit="4" topLeftCell="A5" activePane="bottomLeft" state="frozen"/>
    </sheetView>
  </sheetViews>
  <sheetFormatPr defaultRowHeight="15"/>
  <cols>
    <col min="1" max="1" width="14" hidden="0" customWidth="1"/>
    <col min="2" max="2" width="22" hidden="0" customWidth="1"/>
    <col min="3" max="3" width="22" hidden="0" customWidth="1"/>
    <col min="4" max="4" width="16" hidden="0" customWidth="1"/>
    <col min="5" max="5" width="42" hidden="0" customWidth="1"/>
    <col min="6" max="6" width="48" hidden="0" customWidth="1"/>
  </cols>
  <sheetData>
    <row r="1" ht="34" customHeight="1">
      <c r="A1" s="4" t="str">
        <v>Repayments between roommates</v>
      </c>
      <c r="B1" s="4" t="str">
        <v>Repayments between roommates</v>
      </c>
      <c r="C1" s="4" t="str">
        <v>Repayments between roommates</v>
      </c>
      <c r="D1" s="4" t="str">
        <v>Repayments between roommates</v>
      </c>
      <c r="E1" s="4" t="str">
        <v>Repayments between roommates</v>
      </c>
      <c r="F1" s="4" t="str">
        <v>Repayments between roommates</v>
      </c>
    </row>
    <row r="2" ht="30" customHeight="1">
      <c r="A2" s="8" t="str">
        <v>Record a repayment once, from the roommate who sent it to the roommate who received it. Do not reduce or delete the original expense.</v>
      </c>
      <c r="B2" s="8" t="str">
        <v>Record a repayment once, from the roommate who sent it to the roommate who received it. Do not reduce or delete the original expense.</v>
      </c>
      <c r="C2" s="8" t="str">
        <v>Record a repayment once, from the roommate who sent it to the roommate who received it. Do not reduce or delete the original expense.</v>
      </c>
      <c r="D2" s="8" t="str">
        <v>Record a repayment once, from the roommate who sent it to the roommate who received it. Do not reduce or delete the original expense.</v>
      </c>
      <c r="E2" s="8" t="str">
        <v>Record a repayment once, from the roommate who sent it to the roommate who received it. Do not reduce or delete the original expense.</v>
      </c>
      <c r="F2" s="8" t="str">
        <v>Record a repayment once, from the roommate who sent it to the roommate who received it. Do not reduce or delete the original expense.</v>
      </c>
    </row>
    <row r="4" ht="34" customHeight="1">
      <c r="A4" s="51" t="str">
        <v>Date</v>
      </c>
      <c r="B4" s="51" t="str">
        <v>From</v>
      </c>
      <c r="C4" s="51" t="str">
        <v>To</v>
      </c>
      <c r="D4" s="51" t="str">
        <v>Amount</v>
      </c>
      <c r="E4" s="51" t="str">
        <v>Note</v>
      </c>
      <c r="F4" s="51" t="str">
        <v>Check</v>
      </c>
    </row>
    <row r="5">
      <c r="A5" s="82"/>
      <c r="B5" s="56"/>
      <c r="C5" s="56"/>
      <c r="D5" s="84"/>
      <c r="E5" s="56"/>
      <c r="F5" s="80" t="str">
        <f>IF(COUNTIF($A5:$E5,"&lt;&gt;")=0,"",IF(OR($B5="",$C5=""),"Choose who sent and who received the repayment.",IF($B5=$C5,"Choose two different roommates.",IF(OR($D5="",$D5&lt;=0),"Enter an amount greater than 0.","Ready"))))</f>
      </c>
    </row>
    <row r="6">
      <c r="A6" s="83"/>
      <c r="B6" s="57"/>
      <c r="C6" s="57"/>
      <c r="D6" s="85"/>
      <c r="E6" s="57"/>
      <c r="F6" s="81" t="str">
        <f>IF(COUNTIF($A6:$E6,"&lt;&gt;")=0,"",IF(OR($B6="",$C6=""),"Choose who sent and who received the repayment.",IF($B6=$C6,"Choose two different roommates.",IF(OR($D6="",$D6&lt;=0),"Enter an amount greater than 0.","Ready"))))</f>
      </c>
    </row>
    <row r="7">
      <c r="A7" s="83"/>
      <c r="B7" s="57"/>
      <c r="C7" s="57"/>
      <c r="D7" s="85"/>
      <c r="E7" s="57"/>
      <c r="F7" s="81" t="str">
        <f>IF(COUNTIF($A7:$E7,"&lt;&gt;")=0,"",IF(OR($B7="",$C7=""),"Choose who sent and who received the repayment.",IF($B7=$C7,"Choose two different roommates.",IF(OR($D7="",$D7&lt;=0),"Enter an amount greater than 0.","Ready"))))</f>
      </c>
    </row>
    <row r="8">
      <c r="A8" s="83"/>
      <c r="B8" s="57"/>
      <c r="C8" s="57"/>
      <c r="D8" s="85"/>
      <c r="E8" s="57"/>
      <c r="F8" s="81" t="str">
        <f>IF(COUNTIF($A8:$E8,"&lt;&gt;")=0,"",IF(OR($B8="",$C8=""),"Choose who sent and who received the repayment.",IF($B8=$C8,"Choose two different roommates.",IF(OR($D8="",$D8&lt;=0),"Enter an amount greater than 0.","Ready"))))</f>
      </c>
    </row>
    <row r="9">
      <c r="A9" s="83"/>
      <c r="B9" s="57"/>
      <c r="C9" s="57"/>
      <c r="D9" s="85"/>
      <c r="E9" s="57"/>
      <c r="F9" s="81" t="str">
        <f>IF(COUNTIF($A9:$E9,"&lt;&gt;")=0,"",IF(OR($B9="",$C9=""),"Choose who sent and who received the repayment.",IF($B9=$C9,"Choose two different roommates.",IF(OR($D9="",$D9&lt;=0),"Enter an amount greater than 0.","Ready"))))</f>
      </c>
    </row>
    <row r="10">
      <c r="A10" s="83"/>
      <c r="B10" s="57"/>
      <c r="C10" s="57"/>
      <c r="D10" s="85"/>
      <c r="E10" s="57"/>
      <c r="F10" s="81" t="str">
        <f>IF(COUNTIF($A10:$E10,"&lt;&gt;")=0,"",IF(OR($B10="",$C10=""),"Choose who sent and who received the repayment.",IF($B10=$C10,"Choose two different roommates.",IF(OR($D10="",$D10&lt;=0),"Enter an amount greater than 0.","Ready"))))</f>
      </c>
    </row>
    <row r="11">
      <c r="A11" s="83"/>
      <c r="B11" s="57"/>
      <c r="C11" s="57"/>
      <c r="D11" s="85"/>
      <c r="E11" s="57"/>
      <c r="F11" s="81" t="str">
        <f>IF(COUNTIF($A11:$E11,"&lt;&gt;")=0,"",IF(OR($B11="",$C11=""),"Choose who sent and who received the repayment.",IF($B11=$C11,"Choose two different roommates.",IF(OR($D11="",$D11&lt;=0),"Enter an amount greater than 0.","Ready"))))</f>
      </c>
    </row>
    <row r="12">
      <c r="A12" s="83"/>
      <c r="B12" s="57"/>
      <c r="C12" s="57"/>
      <c r="D12" s="85"/>
      <c r="E12" s="57"/>
      <c r="F12" s="81" t="str">
        <f>IF(COUNTIF($A12:$E12,"&lt;&gt;")=0,"",IF(OR($B12="",$C12=""),"Choose who sent and who received the repayment.",IF($B12=$C12,"Choose two different roommates.",IF(OR($D12="",$D12&lt;=0),"Enter an amount greater than 0.","Ready"))))</f>
      </c>
    </row>
    <row r="13">
      <c r="A13" s="83"/>
      <c r="B13" s="57"/>
      <c r="C13" s="57"/>
      <c r="D13" s="85"/>
      <c r="E13" s="57"/>
      <c r="F13" s="81" t="str">
        <f>IF(COUNTIF($A13:$E13,"&lt;&gt;")=0,"",IF(OR($B13="",$C13=""),"Choose who sent and who received the repayment.",IF($B13=$C13,"Choose two different roommates.",IF(OR($D13="",$D13&lt;=0),"Enter an amount greater than 0.","Ready"))))</f>
      </c>
    </row>
    <row r="14">
      <c r="A14" s="83"/>
      <c r="B14" s="57"/>
      <c r="C14" s="57"/>
      <c r="D14" s="85"/>
      <c r="E14" s="57"/>
      <c r="F14" s="81" t="str">
        <f>IF(COUNTIF($A14:$E14,"&lt;&gt;")=0,"",IF(OR($B14="",$C14=""),"Choose who sent and who received the repayment.",IF($B14=$C14,"Choose two different roommates.",IF(OR($D14="",$D14&lt;=0),"Enter an amount greater than 0.","Ready"))))</f>
      </c>
    </row>
    <row r="15">
      <c r="A15" s="83"/>
      <c r="B15" s="57"/>
      <c r="C15" s="57"/>
      <c r="D15" s="85"/>
      <c r="E15" s="57"/>
      <c r="F15" s="81" t="str">
        <f>IF(COUNTIF($A15:$E15,"&lt;&gt;")=0,"",IF(OR($B15="",$C15=""),"Choose who sent and who received the repayment.",IF($B15=$C15,"Choose two different roommates.",IF(OR($D15="",$D15&lt;=0),"Enter an amount greater than 0.","Ready"))))</f>
      </c>
    </row>
    <row r="16">
      <c r="A16" s="83"/>
      <c r="B16" s="57"/>
      <c r="C16" s="57"/>
      <c r="D16" s="85"/>
      <c r="E16" s="57"/>
      <c r="F16" s="81" t="str">
        <f>IF(COUNTIF($A16:$E16,"&lt;&gt;")=0,"",IF(OR($B16="",$C16=""),"Choose who sent and who received the repayment.",IF($B16=$C16,"Choose two different roommates.",IF(OR($D16="",$D16&lt;=0),"Enter an amount greater than 0.","Ready"))))</f>
      </c>
    </row>
    <row r="17">
      <c r="A17" s="83"/>
      <c r="B17" s="57"/>
      <c r="C17" s="57"/>
      <c r="D17" s="85"/>
      <c r="E17" s="57"/>
      <c r="F17" s="81" t="str">
        <f>IF(COUNTIF($A17:$E17,"&lt;&gt;")=0,"",IF(OR($B17="",$C17=""),"Choose who sent and who received the repayment.",IF($B17=$C17,"Choose two different roommates.",IF(OR($D17="",$D17&lt;=0),"Enter an amount greater than 0.","Ready"))))</f>
      </c>
    </row>
    <row r="18">
      <c r="A18" s="83"/>
      <c r="B18" s="57"/>
      <c r="C18" s="57"/>
      <c r="D18" s="85"/>
      <c r="E18" s="57"/>
      <c r="F18" s="81" t="str">
        <f>IF(COUNTIF($A18:$E18,"&lt;&gt;")=0,"",IF(OR($B18="",$C18=""),"Choose who sent and who received the repayment.",IF($B18=$C18,"Choose two different roommates.",IF(OR($D18="",$D18&lt;=0),"Enter an amount greater than 0.","Ready"))))</f>
      </c>
    </row>
    <row r="19">
      <c r="A19" s="83"/>
      <c r="B19" s="57"/>
      <c r="C19" s="57"/>
      <c r="D19" s="85"/>
      <c r="E19" s="57"/>
      <c r="F19" s="81" t="str">
        <f>IF(COUNTIF($A19:$E19,"&lt;&gt;")=0,"",IF(OR($B19="",$C19=""),"Choose who sent and who received the repayment.",IF($B19=$C19,"Choose two different roommates.",IF(OR($D19="",$D19&lt;=0),"Enter an amount greater than 0.","Ready"))))</f>
      </c>
    </row>
    <row r="20">
      <c r="A20" s="83"/>
      <c r="B20" s="57"/>
      <c r="C20" s="57"/>
      <c r="D20" s="85"/>
      <c r="E20" s="57"/>
      <c r="F20" s="81" t="str">
        <f>IF(COUNTIF($A20:$E20,"&lt;&gt;")=0,"",IF(OR($B20="",$C20=""),"Choose who sent and who received the repayment.",IF($B20=$C20,"Choose two different roommates.",IF(OR($D20="",$D20&lt;=0),"Enter an amount greater than 0.","Ready"))))</f>
      </c>
    </row>
    <row r="21">
      <c r="A21" s="83"/>
      <c r="B21" s="57"/>
      <c r="C21" s="57"/>
      <c r="D21" s="85"/>
      <c r="E21" s="57"/>
      <c r="F21" s="81" t="str">
        <f>IF(COUNTIF($A21:$E21,"&lt;&gt;")=0,"",IF(OR($B21="",$C21=""),"Choose who sent and who received the repayment.",IF($B21=$C21,"Choose two different roommates.",IF(OR($D21="",$D21&lt;=0),"Enter an amount greater than 0.","Ready"))))</f>
      </c>
    </row>
    <row r="22">
      <c r="A22" s="83"/>
      <c r="B22" s="57"/>
      <c r="C22" s="57"/>
      <c r="D22" s="85"/>
      <c r="E22" s="57"/>
      <c r="F22" s="81" t="str">
        <f>IF(COUNTIF($A22:$E22,"&lt;&gt;")=0,"",IF(OR($B22="",$C22=""),"Choose who sent and who received the repayment.",IF($B22=$C22,"Choose two different roommates.",IF(OR($D22="",$D22&lt;=0),"Enter an amount greater than 0.","Ready"))))</f>
      </c>
    </row>
    <row r="23">
      <c r="A23" s="83"/>
      <c r="B23" s="57"/>
      <c r="C23" s="57"/>
      <c r="D23" s="85"/>
      <c r="E23" s="57"/>
      <c r="F23" s="81" t="str">
        <f>IF(COUNTIF($A23:$E23,"&lt;&gt;")=0,"",IF(OR($B23="",$C23=""),"Choose who sent and who received the repayment.",IF($B23=$C23,"Choose two different roommates.",IF(OR($D23="",$D23&lt;=0),"Enter an amount greater than 0.","Ready"))))</f>
      </c>
    </row>
    <row r="24">
      <c r="A24" s="83"/>
      <c r="B24" s="57"/>
      <c r="C24" s="57"/>
      <c r="D24" s="85"/>
      <c r="E24" s="57"/>
      <c r="F24" s="81" t="str">
        <f>IF(COUNTIF($A24:$E24,"&lt;&gt;")=0,"",IF(OR($B24="",$C24=""),"Choose who sent and who received the repayment.",IF($B24=$C24,"Choose two different roommates.",IF(OR($D24="",$D24&lt;=0),"Enter an amount greater than 0.","Ready"))))</f>
      </c>
    </row>
    <row r="25">
      <c r="A25" s="83"/>
      <c r="B25" s="57"/>
      <c r="C25" s="57"/>
      <c r="D25" s="85"/>
      <c r="E25" s="57"/>
      <c r="F25" s="81" t="str">
        <f>IF(COUNTIF($A25:$E25,"&lt;&gt;")=0,"",IF(OR($B25="",$C25=""),"Choose who sent and who received the repayment.",IF($B25=$C25,"Choose two different roommates.",IF(OR($D25="",$D25&lt;=0),"Enter an amount greater than 0.","Ready"))))</f>
      </c>
    </row>
    <row r="26">
      <c r="A26" s="83"/>
      <c r="B26" s="57"/>
      <c r="C26" s="57"/>
      <c r="D26" s="85"/>
      <c r="E26" s="57"/>
      <c r="F26" s="81" t="str">
        <f>IF(COUNTIF($A26:$E26,"&lt;&gt;")=0,"",IF(OR($B26="",$C26=""),"Choose who sent and who received the repayment.",IF($B26=$C26,"Choose two different roommates.",IF(OR($D26="",$D26&lt;=0),"Enter an amount greater than 0.","Ready"))))</f>
      </c>
    </row>
    <row r="27">
      <c r="A27" s="83"/>
      <c r="B27" s="57"/>
      <c r="C27" s="57"/>
      <c r="D27" s="85"/>
      <c r="E27" s="57"/>
      <c r="F27" s="81" t="str">
        <f>IF(COUNTIF($A27:$E27,"&lt;&gt;")=0,"",IF(OR($B27="",$C27=""),"Choose who sent and who received the repayment.",IF($B27=$C27,"Choose two different roommates.",IF(OR($D27="",$D27&lt;=0),"Enter an amount greater than 0.","Ready"))))</f>
      </c>
    </row>
    <row r="28">
      <c r="A28" s="83"/>
      <c r="B28" s="57"/>
      <c r="C28" s="57"/>
      <c r="D28" s="85"/>
      <c r="E28" s="57"/>
      <c r="F28" s="81" t="str">
        <f>IF(COUNTIF($A28:$E28,"&lt;&gt;")=0,"",IF(OR($B28="",$C28=""),"Choose who sent and who received the repayment.",IF($B28=$C28,"Choose two different roommates.",IF(OR($D28="",$D28&lt;=0),"Enter an amount greater than 0.","Ready"))))</f>
      </c>
    </row>
    <row r="29">
      <c r="A29" s="83"/>
      <c r="B29" s="57"/>
      <c r="C29" s="57"/>
      <c r="D29" s="85"/>
      <c r="E29" s="57"/>
      <c r="F29" s="81" t="str">
        <f>IF(COUNTIF($A29:$E29,"&lt;&gt;")=0,"",IF(OR($B29="",$C29=""),"Choose who sent and who received the repayment.",IF($B29=$C29,"Choose two different roommates.",IF(OR($D29="",$D29&lt;=0),"Enter an amount greater than 0.","Ready"))))</f>
      </c>
    </row>
    <row r="30">
      <c r="A30" s="83"/>
      <c r="B30" s="57"/>
      <c r="C30" s="57"/>
      <c r="D30" s="85"/>
      <c r="E30" s="57"/>
      <c r="F30" s="81" t="str">
        <f>IF(COUNTIF($A30:$E30,"&lt;&gt;")=0,"",IF(OR($B30="",$C30=""),"Choose who sent and who received the repayment.",IF($B30=$C30,"Choose two different roommates.",IF(OR($D30="",$D30&lt;=0),"Enter an amount greater than 0.","Ready"))))</f>
      </c>
    </row>
    <row r="31">
      <c r="A31" s="83"/>
      <c r="B31" s="57"/>
      <c r="C31" s="57"/>
      <c r="D31" s="85"/>
      <c r="E31" s="57"/>
      <c r="F31" s="81" t="str">
        <f>IF(COUNTIF($A31:$E31,"&lt;&gt;")=0,"",IF(OR($B31="",$C31=""),"Choose who sent and who received the repayment.",IF($B31=$C31,"Choose two different roommates.",IF(OR($D31="",$D31&lt;=0),"Enter an amount greater than 0.","Ready"))))</f>
      </c>
    </row>
    <row r="32">
      <c r="A32" s="83"/>
      <c r="B32" s="57"/>
      <c r="C32" s="57"/>
      <c r="D32" s="85"/>
      <c r="E32" s="57"/>
      <c r="F32" s="81" t="str">
        <f>IF(COUNTIF($A32:$E32,"&lt;&gt;")=0,"",IF(OR($B32="",$C32=""),"Choose who sent and who received the repayment.",IF($B32=$C32,"Choose two different roommates.",IF(OR($D32="",$D32&lt;=0),"Enter an amount greater than 0.","Ready"))))</f>
      </c>
    </row>
    <row r="33">
      <c r="A33" s="83"/>
      <c r="B33" s="57"/>
      <c r="C33" s="57"/>
      <c r="D33" s="85"/>
      <c r="E33" s="57"/>
      <c r="F33" s="81" t="str">
        <f>IF(COUNTIF($A33:$E33,"&lt;&gt;")=0,"",IF(OR($B33="",$C33=""),"Choose who sent and who received the repayment.",IF($B33=$C33,"Choose two different roommates.",IF(OR($D33="",$D33&lt;=0),"Enter an amount greater than 0.","Ready"))))</f>
      </c>
    </row>
    <row r="34">
      <c r="A34" s="83"/>
      <c r="B34" s="57"/>
      <c r="C34" s="57"/>
      <c r="D34" s="85"/>
      <c r="E34" s="57"/>
      <c r="F34" s="81" t="str">
        <f>IF(COUNTIF($A34:$E34,"&lt;&gt;")=0,"",IF(OR($B34="",$C34=""),"Choose who sent and who received the repayment.",IF($B34=$C34,"Choose two different roommates.",IF(OR($D34="",$D34&lt;=0),"Enter an amount greater than 0.","Ready"))))</f>
      </c>
    </row>
    <row r="35">
      <c r="A35" s="83"/>
      <c r="B35" s="57"/>
      <c r="C35" s="57"/>
      <c r="D35" s="85"/>
      <c r="E35" s="57"/>
      <c r="F35" s="81" t="str">
        <f>IF(COUNTIF($A35:$E35,"&lt;&gt;")=0,"",IF(OR($B35="",$C35=""),"Choose who sent and who received the repayment.",IF($B35=$C35,"Choose two different roommates.",IF(OR($D35="",$D35&lt;=0),"Enter an amount greater than 0.","Ready"))))</f>
      </c>
    </row>
    <row r="36">
      <c r="A36" s="83"/>
      <c r="B36" s="57"/>
      <c r="C36" s="57"/>
      <c r="D36" s="85"/>
      <c r="E36" s="57"/>
      <c r="F36" s="81" t="str">
        <f>IF(COUNTIF($A36:$E36,"&lt;&gt;")=0,"",IF(OR($B36="",$C36=""),"Choose who sent and who received the repayment.",IF($B36=$C36,"Choose two different roommates.",IF(OR($D36="",$D36&lt;=0),"Enter an amount greater than 0.","Ready"))))</f>
      </c>
    </row>
    <row r="37">
      <c r="A37" s="83"/>
      <c r="B37" s="57"/>
      <c r="C37" s="57"/>
      <c r="D37" s="85"/>
      <c r="E37" s="57"/>
      <c r="F37" s="81" t="str">
        <f>IF(COUNTIF($A37:$E37,"&lt;&gt;")=0,"",IF(OR($B37="",$C37=""),"Choose who sent and who received the repayment.",IF($B37=$C37,"Choose two different roommates.",IF(OR($D37="",$D37&lt;=0),"Enter an amount greater than 0.","Ready"))))</f>
      </c>
    </row>
    <row r="38">
      <c r="A38" s="83"/>
      <c r="B38" s="57"/>
      <c r="C38" s="57"/>
      <c r="D38" s="85"/>
      <c r="E38" s="57"/>
      <c r="F38" s="81" t="str">
        <f>IF(COUNTIF($A38:$E38,"&lt;&gt;")=0,"",IF(OR($B38="",$C38=""),"Choose who sent and who received the repayment.",IF($B38=$C38,"Choose two different roommates.",IF(OR($D38="",$D38&lt;=0),"Enter an amount greater than 0.","Ready"))))</f>
      </c>
    </row>
    <row r="39">
      <c r="A39" s="83"/>
      <c r="B39" s="57"/>
      <c r="C39" s="57"/>
      <c r="D39" s="85"/>
      <c r="E39" s="57"/>
      <c r="F39" s="81" t="str">
        <f>IF(COUNTIF($A39:$E39,"&lt;&gt;")=0,"",IF(OR($B39="",$C39=""),"Choose who sent and who received the repayment.",IF($B39=$C39,"Choose two different roommates.",IF(OR($D39="",$D39&lt;=0),"Enter an amount greater than 0.","Ready"))))</f>
      </c>
    </row>
    <row r="40">
      <c r="A40" s="83"/>
      <c r="B40" s="57"/>
      <c r="C40" s="57"/>
      <c r="D40" s="85"/>
      <c r="E40" s="57"/>
      <c r="F40" s="81" t="str">
        <f>IF(COUNTIF($A40:$E40,"&lt;&gt;")=0,"",IF(OR($B40="",$C40=""),"Choose who sent and who received the repayment.",IF($B40=$C40,"Choose two different roommates.",IF(OR($D40="",$D40&lt;=0),"Enter an amount greater than 0.","Ready"))))</f>
      </c>
    </row>
    <row r="41">
      <c r="A41" s="83"/>
      <c r="B41" s="57"/>
      <c r="C41" s="57"/>
      <c r="D41" s="85"/>
      <c r="E41" s="57"/>
      <c r="F41" s="81" t="str">
        <f>IF(COUNTIF($A41:$E41,"&lt;&gt;")=0,"",IF(OR($B41="",$C41=""),"Choose who sent and who received the repayment.",IF($B41=$C41,"Choose two different roommates.",IF(OR($D41="",$D41&lt;=0),"Enter an amount greater than 0.","Ready"))))</f>
      </c>
    </row>
    <row r="42">
      <c r="A42" s="83"/>
      <c r="B42" s="57"/>
      <c r="C42" s="57"/>
      <c r="D42" s="85"/>
      <c r="E42" s="57"/>
      <c r="F42" s="81" t="str">
        <f>IF(COUNTIF($A42:$E42,"&lt;&gt;")=0,"",IF(OR($B42="",$C42=""),"Choose who sent and who received the repayment.",IF($B42=$C42,"Choose two different roommates.",IF(OR($D42="",$D42&lt;=0),"Enter an amount greater than 0.","Ready"))))</f>
      </c>
    </row>
    <row r="43">
      <c r="A43" s="83"/>
      <c r="B43" s="57"/>
      <c r="C43" s="57"/>
      <c r="D43" s="85"/>
      <c r="E43" s="57"/>
      <c r="F43" s="81" t="str">
        <f>IF(COUNTIF($A43:$E43,"&lt;&gt;")=0,"",IF(OR($B43="",$C43=""),"Choose who sent and who received the repayment.",IF($B43=$C43,"Choose two different roommates.",IF(OR($D43="",$D43&lt;=0),"Enter an amount greater than 0.","Ready"))))</f>
      </c>
    </row>
    <row r="44">
      <c r="A44" s="83"/>
      <c r="B44" s="57"/>
      <c r="C44" s="57"/>
      <c r="D44" s="85"/>
      <c r="E44" s="57"/>
      <c r="F44" s="81" t="str">
        <f>IF(COUNTIF($A44:$E44,"&lt;&gt;")=0,"",IF(OR($B44="",$C44=""),"Choose who sent and who received the repayment.",IF($B44=$C44,"Choose two different roommates.",IF(OR($D44="",$D44&lt;=0),"Enter an amount greater than 0.","Ready"))))</f>
      </c>
    </row>
    <row r="45">
      <c r="A45" s="83"/>
      <c r="B45" s="57"/>
      <c r="C45" s="57"/>
      <c r="D45" s="85"/>
      <c r="E45" s="57"/>
      <c r="F45" s="81" t="str">
        <f>IF(COUNTIF($A45:$E45,"&lt;&gt;")=0,"",IF(OR($B45="",$C45=""),"Choose who sent and who received the repayment.",IF($B45=$C45,"Choose two different roommates.",IF(OR($D45="",$D45&lt;=0),"Enter an amount greater than 0.","Ready"))))</f>
      </c>
    </row>
    <row r="46">
      <c r="A46" s="83"/>
      <c r="B46" s="57"/>
      <c r="C46" s="57"/>
      <c r="D46" s="85"/>
      <c r="E46" s="57"/>
      <c r="F46" s="81" t="str">
        <f>IF(COUNTIF($A46:$E46,"&lt;&gt;")=0,"",IF(OR($B46="",$C46=""),"Choose who sent and who received the repayment.",IF($B46=$C46,"Choose two different roommates.",IF(OR($D46="",$D46&lt;=0),"Enter an amount greater than 0.","Ready"))))</f>
      </c>
    </row>
    <row r="47">
      <c r="A47" s="83"/>
      <c r="B47" s="57"/>
      <c r="C47" s="57"/>
      <c r="D47" s="85"/>
      <c r="E47" s="57"/>
      <c r="F47" s="81" t="str">
        <f>IF(COUNTIF($A47:$E47,"&lt;&gt;")=0,"",IF(OR($B47="",$C47=""),"Choose who sent and who received the repayment.",IF($B47=$C47,"Choose two different roommates.",IF(OR($D47="",$D47&lt;=0),"Enter an amount greater than 0.","Ready"))))</f>
      </c>
    </row>
    <row r="48">
      <c r="A48" s="83"/>
      <c r="B48" s="57"/>
      <c r="C48" s="57"/>
      <c r="D48" s="85"/>
      <c r="E48" s="57"/>
      <c r="F48" s="81" t="str">
        <f>IF(COUNTIF($A48:$E48,"&lt;&gt;")=0,"",IF(OR($B48="",$C48=""),"Choose who sent and who received the repayment.",IF($B48=$C48,"Choose two different roommates.",IF(OR($D48="",$D48&lt;=0),"Enter an amount greater than 0.","Ready"))))</f>
      </c>
    </row>
    <row r="49">
      <c r="A49" s="83"/>
      <c r="B49" s="57"/>
      <c r="C49" s="57"/>
      <c r="D49" s="85"/>
      <c r="E49" s="57"/>
      <c r="F49" s="81" t="str">
        <f>IF(COUNTIF($A49:$E49,"&lt;&gt;")=0,"",IF(OR($B49="",$C49=""),"Choose who sent and who received the repayment.",IF($B49=$C49,"Choose two different roommates.",IF(OR($D49="",$D49&lt;=0),"Enter an amount greater than 0.","Ready"))))</f>
      </c>
    </row>
    <row r="50">
      <c r="A50" s="83"/>
      <c r="B50" s="57"/>
      <c r="C50" s="57"/>
      <c r="D50" s="85"/>
      <c r="E50" s="57"/>
      <c r="F50" s="81" t="str">
        <f>IF(COUNTIF($A50:$E50,"&lt;&gt;")=0,"",IF(OR($B50="",$C50=""),"Choose who sent and who received the repayment.",IF($B50=$C50,"Choose two different roommates.",IF(OR($D50="",$D50&lt;=0),"Enter an amount greater than 0.","Ready"))))</f>
      </c>
    </row>
    <row r="51">
      <c r="A51" s="83"/>
      <c r="B51" s="57"/>
      <c r="C51" s="57"/>
      <c r="D51" s="85"/>
      <c r="E51" s="57"/>
      <c r="F51" s="81" t="str">
        <f>IF(COUNTIF($A51:$E51,"&lt;&gt;")=0,"",IF(OR($B51="",$C51=""),"Choose who sent and who received the repayment.",IF($B51=$C51,"Choose two different roommates.",IF(OR($D51="",$D51&lt;=0),"Enter an amount greater than 0.","Ready"))))</f>
      </c>
    </row>
    <row r="52">
      <c r="A52" s="83"/>
      <c r="B52" s="57"/>
      <c r="C52" s="57"/>
      <c r="D52" s="85"/>
      <c r="E52" s="57"/>
      <c r="F52" s="81" t="str">
        <f>IF(COUNTIF($A52:$E52,"&lt;&gt;")=0,"",IF(OR($B52="",$C52=""),"Choose who sent and who received the repayment.",IF($B52=$C52,"Choose two different roommates.",IF(OR($D52="",$D52&lt;=0),"Enter an amount greater than 0.","Ready"))))</f>
      </c>
    </row>
    <row r="53">
      <c r="A53" s="83"/>
      <c r="B53" s="57"/>
      <c r="C53" s="57"/>
      <c r="D53" s="85"/>
      <c r="E53" s="57"/>
      <c r="F53" s="81" t="str">
        <f>IF(COUNTIF($A53:$E53,"&lt;&gt;")=0,"",IF(OR($B53="",$C53=""),"Choose who sent and who received the repayment.",IF($B53=$C53,"Choose two different roommates.",IF(OR($D53="",$D53&lt;=0),"Enter an amount greater than 0.","Ready"))))</f>
      </c>
    </row>
    <row r="54">
      <c r="A54" s="83"/>
      <c r="B54" s="57"/>
      <c r="C54" s="57"/>
      <c r="D54" s="85"/>
      <c r="E54" s="57"/>
      <c r="F54" s="81" t="str">
        <f>IF(COUNTIF($A54:$E54,"&lt;&gt;")=0,"",IF(OR($B54="",$C54=""),"Choose who sent and who received the repayment.",IF($B54=$C54,"Choose two different roommates.",IF(OR($D54="",$D54&lt;=0),"Enter an amount greater than 0.","Ready"))))</f>
      </c>
    </row>
    <row r="55">
      <c r="A55" s="83"/>
      <c r="B55" s="57"/>
      <c r="C55" s="57"/>
      <c r="D55" s="85"/>
      <c r="E55" s="57"/>
      <c r="F55" s="81" t="str">
        <f>IF(COUNTIF($A55:$E55,"&lt;&gt;")=0,"",IF(OR($B55="",$C55=""),"Choose who sent and who received the repayment.",IF($B55=$C55,"Choose two different roommates.",IF(OR($D55="",$D55&lt;=0),"Enter an amount greater than 0.","Ready"))))</f>
      </c>
    </row>
    <row r="56">
      <c r="A56" s="83"/>
      <c r="B56" s="57"/>
      <c r="C56" s="57"/>
      <c r="D56" s="85"/>
      <c r="E56" s="57"/>
      <c r="F56" s="81" t="str">
        <f>IF(COUNTIF($A56:$E56,"&lt;&gt;")=0,"",IF(OR($B56="",$C56=""),"Choose who sent and who received the repayment.",IF($B56=$C56,"Choose two different roommates.",IF(OR($D56="",$D56&lt;=0),"Enter an amount greater than 0.","Ready"))))</f>
      </c>
    </row>
    <row r="57">
      <c r="A57" s="83"/>
      <c r="B57" s="57"/>
      <c r="C57" s="57"/>
      <c r="D57" s="85"/>
      <c r="E57" s="57"/>
      <c r="F57" s="81" t="str">
        <f>IF(COUNTIF($A57:$E57,"&lt;&gt;")=0,"",IF(OR($B57="",$C57=""),"Choose who sent and who received the repayment.",IF($B57=$C57,"Choose two different roommates.",IF(OR($D57="",$D57&lt;=0),"Enter an amount greater than 0.","Ready"))))</f>
      </c>
    </row>
    <row r="58">
      <c r="A58" s="83"/>
      <c r="B58" s="57"/>
      <c r="C58" s="57"/>
      <c r="D58" s="85"/>
      <c r="E58" s="57"/>
      <c r="F58" s="81" t="str">
        <f>IF(COUNTIF($A58:$E58,"&lt;&gt;")=0,"",IF(OR($B58="",$C58=""),"Choose who sent and who received the repayment.",IF($B58=$C58,"Choose two different roommates.",IF(OR($D58="",$D58&lt;=0),"Enter an amount greater than 0.","Ready"))))</f>
      </c>
    </row>
    <row r="59">
      <c r="A59" s="83"/>
      <c r="B59" s="57"/>
      <c r="C59" s="57"/>
      <c r="D59" s="85"/>
      <c r="E59" s="57"/>
      <c r="F59" s="81" t="str">
        <f>IF(COUNTIF($A59:$E59,"&lt;&gt;")=0,"",IF(OR($B59="",$C59=""),"Choose who sent and who received the repayment.",IF($B59=$C59,"Choose two different roommates.",IF(OR($D59="",$D59&lt;=0),"Enter an amount greater than 0.","Ready"))))</f>
      </c>
    </row>
    <row r="60">
      <c r="A60" s="83"/>
      <c r="B60" s="57"/>
      <c r="C60" s="57"/>
      <c r="D60" s="85"/>
      <c r="E60" s="57"/>
      <c r="F60" s="81" t="str">
        <f>IF(COUNTIF($A60:$E60,"&lt;&gt;")=0,"",IF(OR($B60="",$C60=""),"Choose who sent and who received the repayment.",IF($B60=$C60,"Choose two different roommates.",IF(OR($D60="",$D60&lt;=0),"Enter an amount greater than 0.","Ready"))))</f>
      </c>
    </row>
    <row r="61">
      <c r="A61" s="83"/>
      <c r="B61" s="57"/>
      <c r="C61" s="57"/>
      <c r="D61" s="85"/>
      <c r="E61" s="57"/>
      <c r="F61" s="81" t="str">
        <f>IF(COUNTIF($A61:$E61,"&lt;&gt;")=0,"",IF(OR($B61="",$C61=""),"Choose who sent and who received the repayment.",IF($B61=$C61,"Choose two different roommates.",IF(OR($D61="",$D61&lt;=0),"Enter an amount greater than 0.","Ready"))))</f>
      </c>
    </row>
    <row r="62">
      <c r="A62" s="83"/>
      <c r="B62" s="57"/>
      <c r="C62" s="57"/>
      <c r="D62" s="85"/>
      <c r="E62" s="57"/>
      <c r="F62" s="81" t="str">
        <f>IF(COUNTIF($A62:$E62,"&lt;&gt;")=0,"",IF(OR($B62="",$C62=""),"Choose who sent and who received the repayment.",IF($B62=$C62,"Choose two different roommates.",IF(OR($D62="",$D62&lt;=0),"Enter an amount greater than 0.","Ready"))))</f>
      </c>
    </row>
    <row r="63">
      <c r="A63" s="83"/>
      <c r="B63" s="57"/>
      <c r="C63" s="57"/>
      <c r="D63" s="85"/>
      <c r="E63" s="57"/>
      <c r="F63" s="81" t="str">
        <f>IF(COUNTIF($A63:$E63,"&lt;&gt;")=0,"",IF(OR($B63="",$C63=""),"Choose who sent and who received the repayment.",IF($B63=$C63,"Choose two different roommates.",IF(OR($D63="",$D63&lt;=0),"Enter an amount greater than 0.","Ready"))))</f>
      </c>
    </row>
    <row r="64">
      <c r="A64" s="83"/>
      <c r="B64" s="57"/>
      <c r="C64" s="57"/>
      <c r="D64" s="85"/>
      <c r="E64" s="57"/>
      <c r="F64" s="81" t="str">
        <f>IF(COUNTIF($A64:$E64,"&lt;&gt;")=0,"",IF(OR($B64="",$C64=""),"Choose who sent and who received the repayment.",IF($B64=$C64,"Choose two different roommates.",IF(OR($D64="",$D64&lt;=0),"Enter an amount greater than 0.","Ready"))))</f>
      </c>
    </row>
    <row r="65">
      <c r="A65" s="83"/>
      <c r="B65" s="57"/>
      <c r="C65" s="57"/>
      <c r="D65" s="85"/>
      <c r="E65" s="57"/>
      <c r="F65" s="81" t="str">
        <f>IF(COUNTIF($A65:$E65,"&lt;&gt;")=0,"",IF(OR($B65="",$C65=""),"Choose who sent and who received the repayment.",IF($B65=$C65,"Choose two different roommates.",IF(OR($D65="",$D65&lt;=0),"Enter an amount greater than 0.","Ready"))))</f>
      </c>
    </row>
    <row r="66">
      <c r="A66" s="83"/>
      <c r="B66" s="57"/>
      <c r="C66" s="57"/>
      <c r="D66" s="85"/>
      <c r="E66" s="57"/>
      <c r="F66" s="81" t="str">
        <f>IF(COUNTIF($A66:$E66,"&lt;&gt;")=0,"",IF(OR($B66="",$C66=""),"Choose who sent and who received the repayment.",IF($B66=$C66,"Choose two different roommates.",IF(OR($D66="",$D66&lt;=0),"Enter an amount greater than 0.","Ready"))))</f>
      </c>
    </row>
    <row r="67">
      <c r="A67" s="83"/>
      <c r="B67" s="57"/>
      <c r="C67" s="57"/>
      <c r="D67" s="85"/>
      <c r="E67" s="57"/>
      <c r="F67" s="81" t="str">
        <f>IF(COUNTIF($A67:$E67,"&lt;&gt;")=0,"",IF(OR($B67="",$C67=""),"Choose who sent and who received the repayment.",IF($B67=$C67,"Choose two different roommates.",IF(OR($D67="",$D67&lt;=0),"Enter an amount greater than 0.","Ready"))))</f>
      </c>
    </row>
    <row r="68">
      <c r="A68" s="83"/>
      <c r="B68" s="57"/>
      <c r="C68" s="57"/>
      <c r="D68" s="85"/>
      <c r="E68" s="57"/>
      <c r="F68" s="81" t="str">
        <f>IF(COUNTIF($A68:$E68,"&lt;&gt;")=0,"",IF(OR($B68="",$C68=""),"Choose who sent and who received the repayment.",IF($B68=$C68,"Choose two different roommates.",IF(OR($D68="",$D68&lt;=0),"Enter an amount greater than 0.","Ready"))))</f>
      </c>
    </row>
    <row r="69">
      <c r="A69" s="83"/>
      <c r="B69" s="57"/>
      <c r="C69" s="57"/>
      <c r="D69" s="85"/>
      <c r="E69" s="57"/>
      <c r="F69" s="81" t="str">
        <f>IF(COUNTIF($A69:$E69,"&lt;&gt;")=0,"",IF(OR($B69="",$C69=""),"Choose who sent and who received the repayment.",IF($B69=$C69,"Choose two different roommates.",IF(OR($D69="",$D69&lt;=0),"Enter an amount greater than 0.","Ready"))))</f>
      </c>
    </row>
    <row r="70">
      <c r="A70" s="83"/>
      <c r="B70" s="57"/>
      <c r="C70" s="57"/>
      <c r="D70" s="85"/>
      <c r="E70" s="57"/>
      <c r="F70" s="81" t="str">
        <f>IF(COUNTIF($A70:$E70,"&lt;&gt;")=0,"",IF(OR($B70="",$C70=""),"Choose who sent and who received the repayment.",IF($B70=$C70,"Choose two different roommates.",IF(OR($D70="",$D70&lt;=0),"Enter an amount greater than 0.","Ready"))))</f>
      </c>
    </row>
    <row r="71">
      <c r="A71" s="83"/>
      <c r="B71" s="57"/>
      <c r="C71" s="57"/>
      <c r="D71" s="85"/>
      <c r="E71" s="57"/>
      <c r="F71" s="81" t="str">
        <f>IF(COUNTIF($A71:$E71,"&lt;&gt;")=0,"",IF(OR($B71="",$C71=""),"Choose who sent and who received the repayment.",IF($B71=$C71,"Choose two different roommates.",IF(OR($D71="",$D71&lt;=0),"Enter an amount greater than 0.","Ready"))))</f>
      </c>
    </row>
    <row r="72">
      <c r="A72" s="83"/>
      <c r="B72" s="57"/>
      <c r="C72" s="57"/>
      <c r="D72" s="85"/>
      <c r="E72" s="57"/>
      <c r="F72" s="81" t="str">
        <f>IF(COUNTIF($A72:$E72,"&lt;&gt;")=0,"",IF(OR($B72="",$C72=""),"Choose who sent and who received the repayment.",IF($B72=$C72,"Choose two different roommates.",IF(OR($D72="",$D72&lt;=0),"Enter an amount greater than 0.","Ready"))))</f>
      </c>
    </row>
    <row r="73">
      <c r="A73" s="83"/>
      <c r="B73" s="57"/>
      <c r="C73" s="57"/>
      <c r="D73" s="85"/>
      <c r="E73" s="57"/>
      <c r="F73" s="81" t="str">
        <f>IF(COUNTIF($A73:$E73,"&lt;&gt;")=0,"",IF(OR($B73="",$C73=""),"Choose who sent and who received the repayment.",IF($B73=$C73,"Choose two different roommates.",IF(OR($D73="",$D73&lt;=0),"Enter an amount greater than 0.","Ready"))))</f>
      </c>
    </row>
    <row r="74">
      <c r="A74" s="83"/>
      <c r="B74" s="57"/>
      <c r="C74" s="57"/>
      <c r="D74" s="85"/>
      <c r="E74" s="57"/>
      <c r="F74" s="81" t="str">
        <f>IF(COUNTIF($A74:$E74,"&lt;&gt;")=0,"",IF(OR($B74="",$C74=""),"Choose who sent and who received the repayment.",IF($B74=$C74,"Choose two different roommates.",IF(OR($D74="",$D74&lt;=0),"Enter an amount greater than 0.","Ready"))))</f>
      </c>
    </row>
    <row r="75">
      <c r="A75" s="83"/>
      <c r="B75" s="57"/>
      <c r="C75" s="57"/>
      <c r="D75" s="85"/>
      <c r="E75" s="57"/>
      <c r="F75" s="81" t="str">
        <f>IF(COUNTIF($A75:$E75,"&lt;&gt;")=0,"",IF(OR($B75="",$C75=""),"Choose who sent and who received the repayment.",IF($B75=$C75,"Choose two different roommates.",IF(OR($D75="",$D75&lt;=0),"Enter an amount greater than 0.","Ready"))))</f>
      </c>
    </row>
    <row r="76">
      <c r="A76" s="83"/>
      <c r="B76" s="57"/>
      <c r="C76" s="57"/>
      <c r="D76" s="85"/>
      <c r="E76" s="57"/>
      <c r="F76" s="81" t="str">
        <f>IF(COUNTIF($A76:$E76,"&lt;&gt;")=0,"",IF(OR($B76="",$C76=""),"Choose who sent and who received the repayment.",IF($B76=$C76,"Choose two different roommates.",IF(OR($D76="",$D76&lt;=0),"Enter an amount greater than 0.","Ready"))))</f>
      </c>
    </row>
    <row r="77">
      <c r="A77" s="83"/>
      <c r="B77" s="57"/>
      <c r="C77" s="57"/>
      <c r="D77" s="85"/>
      <c r="E77" s="57"/>
      <c r="F77" s="81" t="str">
        <f>IF(COUNTIF($A77:$E77,"&lt;&gt;")=0,"",IF(OR($B77="",$C77=""),"Choose who sent and who received the repayment.",IF($B77=$C77,"Choose two different roommates.",IF(OR($D77="",$D77&lt;=0),"Enter an amount greater than 0.","Ready"))))</f>
      </c>
    </row>
    <row r="78">
      <c r="A78" s="83"/>
      <c r="B78" s="57"/>
      <c r="C78" s="57"/>
      <c r="D78" s="85"/>
      <c r="E78" s="57"/>
      <c r="F78" s="81" t="str">
        <f>IF(COUNTIF($A78:$E78,"&lt;&gt;")=0,"",IF(OR($B78="",$C78=""),"Choose who sent and who received the repayment.",IF($B78=$C78,"Choose two different roommates.",IF(OR($D78="",$D78&lt;=0),"Enter an amount greater than 0.","Ready"))))</f>
      </c>
    </row>
    <row r="79">
      <c r="A79" s="83"/>
      <c r="B79" s="57"/>
      <c r="C79" s="57"/>
      <c r="D79" s="85"/>
      <c r="E79" s="57"/>
      <c r="F79" s="81" t="str">
        <f>IF(COUNTIF($A79:$E79,"&lt;&gt;")=0,"",IF(OR($B79="",$C79=""),"Choose who sent and who received the repayment.",IF($B79=$C79,"Choose two different roommates.",IF(OR($D79="",$D79&lt;=0),"Enter an amount greater than 0.","Ready"))))</f>
      </c>
    </row>
    <row r="80">
      <c r="A80" s="83"/>
      <c r="B80" s="57"/>
      <c r="C80" s="57"/>
      <c r="D80" s="85"/>
      <c r="E80" s="57"/>
      <c r="F80" s="81" t="str">
        <f>IF(COUNTIF($A80:$E80,"&lt;&gt;")=0,"",IF(OR($B80="",$C80=""),"Choose who sent and who received the repayment.",IF($B80=$C80,"Choose two different roommates.",IF(OR($D80="",$D80&lt;=0),"Enter an amount greater than 0.","Ready"))))</f>
      </c>
    </row>
    <row r="81">
      <c r="A81" s="83"/>
      <c r="B81" s="57"/>
      <c r="C81" s="57"/>
      <c r="D81" s="85"/>
      <c r="E81" s="57"/>
      <c r="F81" s="81" t="str">
        <f>IF(COUNTIF($A81:$E81,"&lt;&gt;")=0,"",IF(OR($B81="",$C81=""),"Choose who sent and who received the repayment.",IF($B81=$C81,"Choose two different roommates.",IF(OR($D81="",$D81&lt;=0),"Enter an amount greater than 0.","Ready"))))</f>
      </c>
    </row>
    <row r="82">
      <c r="A82" s="83"/>
      <c r="B82" s="57"/>
      <c r="C82" s="57"/>
      <c r="D82" s="85"/>
      <c r="E82" s="57"/>
      <c r="F82" s="81" t="str">
        <f>IF(COUNTIF($A82:$E82,"&lt;&gt;")=0,"",IF(OR($B82="",$C82=""),"Choose who sent and who received the repayment.",IF($B82=$C82,"Choose two different roommates.",IF(OR($D82="",$D82&lt;=0),"Enter an amount greater than 0.","Ready"))))</f>
      </c>
    </row>
    <row r="83">
      <c r="A83" s="83"/>
      <c r="B83" s="57"/>
      <c r="C83" s="57"/>
      <c r="D83" s="85"/>
      <c r="E83" s="57"/>
      <c r="F83" s="81" t="str">
        <f>IF(COUNTIF($A83:$E83,"&lt;&gt;")=0,"",IF(OR($B83="",$C83=""),"Choose who sent and who received the repayment.",IF($B83=$C83,"Choose two different roommates.",IF(OR($D83="",$D83&lt;=0),"Enter an amount greater than 0.","Ready"))))</f>
      </c>
    </row>
    <row r="84">
      <c r="A84" s="83"/>
      <c r="B84" s="57"/>
      <c r="C84" s="57"/>
      <c r="D84" s="85"/>
      <c r="E84" s="57"/>
      <c r="F84" s="81" t="str">
        <f>IF(COUNTIF($A84:$E84,"&lt;&gt;")=0,"",IF(OR($B84="",$C84=""),"Choose who sent and who received the repayment.",IF($B84=$C84,"Choose two different roommates.",IF(OR($D84="",$D84&lt;=0),"Enter an amount greater than 0.","Ready"))))</f>
      </c>
    </row>
    <row r="85">
      <c r="A85" s="83"/>
      <c r="B85" s="57"/>
      <c r="C85" s="57"/>
      <c r="D85" s="85"/>
      <c r="E85" s="57"/>
      <c r="F85" s="81" t="str">
        <f>IF(COUNTIF($A85:$E85,"&lt;&gt;")=0,"",IF(OR($B85="",$C85=""),"Choose who sent and who received the repayment.",IF($B85=$C85,"Choose two different roommates.",IF(OR($D85="",$D85&lt;=0),"Enter an amount greater than 0.","Ready"))))</f>
      </c>
    </row>
    <row r="86">
      <c r="A86" s="83"/>
      <c r="B86" s="57"/>
      <c r="C86" s="57"/>
      <c r="D86" s="85"/>
      <c r="E86" s="57"/>
      <c r="F86" s="81" t="str">
        <f>IF(COUNTIF($A86:$E86,"&lt;&gt;")=0,"",IF(OR($B86="",$C86=""),"Choose who sent and who received the repayment.",IF($B86=$C86,"Choose two different roommates.",IF(OR($D86="",$D86&lt;=0),"Enter an amount greater than 0.","Ready"))))</f>
      </c>
    </row>
    <row r="87">
      <c r="A87" s="83"/>
      <c r="B87" s="57"/>
      <c r="C87" s="57"/>
      <c r="D87" s="85"/>
      <c r="E87" s="57"/>
      <c r="F87" s="81" t="str">
        <f>IF(COUNTIF($A87:$E87,"&lt;&gt;")=0,"",IF(OR($B87="",$C87=""),"Choose who sent and who received the repayment.",IF($B87=$C87,"Choose two different roommates.",IF(OR($D87="",$D87&lt;=0),"Enter an amount greater than 0.","Ready"))))</f>
      </c>
    </row>
    <row r="88">
      <c r="A88" s="83"/>
      <c r="B88" s="57"/>
      <c r="C88" s="57"/>
      <c r="D88" s="85"/>
      <c r="E88" s="57"/>
      <c r="F88" s="81" t="str">
        <f>IF(COUNTIF($A88:$E88,"&lt;&gt;")=0,"",IF(OR($B88="",$C88=""),"Choose who sent and who received the repayment.",IF($B88=$C88,"Choose two different roommates.",IF(OR($D88="",$D88&lt;=0),"Enter an amount greater than 0.","Ready"))))</f>
      </c>
    </row>
    <row r="89">
      <c r="A89" s="83"/>
      <c r="B89" s="57"/>
      <c r="C89" s="57"/>
      <c r="D89" s="85"/>
      <c r="E89" s="57"/>
      <c r="F89" s="81" t="str">
        <f>IF(COUNTIF($A89:$E89,"&lt;&gt;")=0,"",IF(OR($B89="",$C89=""),"Choose who sent and who received the repayment.",IF($B89=$C89,"Choose two different roommates.",IF(OR($D89="",$D89&lt;=0),"Enter an amount greater than 0.","Ready"))))</f>
      </c>
    </row>
    <row r="90">
      <c r="A90" s="83"/>
      <c r="B90" s="57"/>
      <c r="C90" s="57"/>
      <c r="D90" s="85"/>
      <c r="E90" s="57"/>
      <c r="F90" s="81" t="str">
        <f>IF(COUNTIF($A90:$E90,"&lt;&gt;")=0,"",IF(OR($B90="",$C90=""),"Choose who sent and who received the repayment.",IF($B90=$C90,"Choose two different roommates.",IF(OR($D90="",$D90&lt;=0),"Enter an amount greater than 0.","Ready"))))</f>
      </c>
    </row>
    <row r="91">
      <c r="A91" s="83"/>
      <c r="B91" s="57"/>
      <c r="C91" s="57"/>
      <c r="D91" s="85"/>
      <c r="E91" s="57"/>
      <c r="F91" s="81" t="str">
        <f>IF(COUNTIF($A91:$E91,"&lt;&gt;")=0,"",IF(OR($B91="",$C91=""),"Choose who sent and who received the repayment.",IF($B91=$C91,"Choose two different roommates.",IF(OR($D91="",$D91&lt;=0),"Enter an amount greater than 0.","Ready"))))</f>
      </c>
    </row>
    <row r="92">
      <c r="A92" s="83"/>
      <c r="B92" s="57"/>
      <c r="C92" s="57"/>
      <c r="D92" s="85"/>
      <c r="E92" s="57"/>
      <c r="F92" s="81" t="str">
        <f>IF(COUNTIF($A92:$E92,"&lt;&gt;")=0,"",IF(OR($B92="",$C92=""),"Choose who sent and who received the repayment.",IF($B92=$C92,"Choose two different roommates.",IF(OR($D92="",$D92&lt;=0),"Enter an amount greater than 0.","Ready"))))</f>
      </c>
    </row>
    <row r="93">
      <c r="A93" s="83"/>
      <c r="B93" s="57"/>
      <c r="C93" s="57"/>
      <c r="D93" s="85"/>
      <c r="E93" s="57"/>
      <c r="F93" s="81" t="str">
        <f>IF(COUNTIF($A93:$E93,"&lt;&gt;")=0,"",IF(OR($B93="",$C93=""),"Choose who sent and who received the repayment.",IF($B93=$C93,"Choose two different roommates.",IF(OR($D93="",$D93&lt;=0),"Enter an amount greater than 0.","Ready"))))</f>
      </c>
    </row>
    <row r="94">
      <c r="A94" s="83"/>
      <c r="B94" s="57"/>
      <c r="C94" s="57"/>
      <c r="D94" s="85"/>
      <c r="E94" s="57"/>
      <c r="F94" s="81" t="str">
        <f>IF(COUNTIF($A94:$E94,"&lt;&gt;")=0,"",IF(OR($B94="",$C94=""),"Choose who sent and who received the repayment.",IF($B94=$C94,"Choose two different roommates.",IF(OR($D94="",$D94&lt;=0),"Enter an amount greater than 0.","Ready"))))</f>
      </c>
    </row>
    <row r="95">
      <c r="A95" s="83"/>
      <c r="B95" s="57"/>
      <c r="C95" s="57"/>
      <c r="D95" s="85"/>
      <c r="E95" s="57"/>
      <c r="F95" s="81" t="str">
        <f>IF(COUNTIF($A95:$E95,"&lt;&gt;")=0,"",IF(OR($B95="",$C95=""),"Choose who sent and who received the repayment.",IF($B95=$C95,"Choose two different roommates.",IF(OR($D95="",$D95&lt;=0),"Enter an amount greater than 0.","Ready"))))</f>
      </c>
    </row>
    <row r="96">
      <c r="A96" s="83"/>
      <c r="B96" s="57"/>
      <c r="C96" s="57"/>
      <c r="D96" s="85"/>
      <c r="E96" s="57"/>
      <c r="F96" s="81" t="str">
        <f>IF(COUNTIF($A96:$E96,"&lt;&gt;")=0,"",IF(OR($B96="",$C96=""),"Choose who sent and who received the repayment.",IF($B96=$C96,"Choose two different roommates.",IF(OR($D96="",$D96&lt;=0),"Enter an amount greater than 0.","Ready"))))</f>
      </c>
    </row>
    <row r="97">
      <c r="A97" s="83"/>
      <c r="B97" s="57"/>
      <c r="C97" s="57"/>
      <c r="D97" s="85"/>
      <c r="E97" s="57"/>
      <c r="F97" s="81" t="str">
        <f>IF(COUNTIF($A97:$E97,"&lt;&gt;")=0,"",IF(OR($B97="",$C97=""),"Choose who sent and who received the repayment.",IF($B97=$C97,"Choose two different roommates.",IF(OR($D97="",$D97&lt;=0),"Enter an amount greater than 0.","Ready"))))</f>
      </c>
    </row>
    <row r="98">
      <c r="A98" s="83"/>
      <c r="B98" s="57"/>
      <c r="C98" s="57"/>
      <c r="D98" s="85"/>
      <c r="E98" s="57"/>
      <c r="F98" s="81" t="str">
        <f>IF(COUNTIF($A98:$E98,"&lt;&gt;")=0,"",IF(OR($B98="",$C98=""),"Choose who sent and who received the repayment.",IF($B98=$C98,"Choose two different roommates.",IF(OR($D98="",$D98&lt;=0),"Enter an amount greater than 0.","Ready"))))</f>
      </c>
    </row>
    <row r="99">
      <c r="A99" s="83"/>
      <c r="B99" s="57"/>
      <c r="C99" s="57"/>
      <c r="D99" s="85"/>
      <c r="E99" s="57"/>
      <c r="F99" s="81" t="str">
        <f>IF(COUNTIF($A99:$E99,"&lt;&gt;")=0,"",IF(OR($B99="",$C99=""),"Choose who sent and who received the repayment.",IF($B99=$C99,"Choose two different roommates.",IF(OR($D99="",$D99&lt;=0),"Enter an amount greater than 0.","Ready"))))</f>
      </c>
    </row>
    <row r="100">
      <c r="A100" s="83"/>
      <c r="B100" s="57"/>
      <c r="C100" s="57"/>
      <c r="D100" s="85"/>
      <c r="E100" s="57"/>
      <c r="F100" s="81" t="str">
        <f>IF(COUNTIF($A100:$E100,"&lt;&gt;")=0,"",IF(OR($B100="",$C100=""),"Choose who sent and who received the repayment.",IF($B100=$C100,"Choose two different roommates.",IF(OR($D100="",$D100&lt;=0),"Enter an amount greater than 0.","Ready"))))</f>
      </c>
    </row>
    <row r="101">
      <c r="A101" s="83"/>
      <c r="B101" s="57"/>
      <c r="C101" s="57"/>
      <c r="D101" s="85"/>
      <c r="E101" s="57"/>
      <c r="F101" s="81" t="str">
        <f>IF(COUNTIF($A101:$E101,"&lt;&gt;")=0,"",IF(OR($B101="",$C101=""),"Choose who sent and who received the repayment.",IF($B101=$C101,"Choose two different roommates.",IF(OR($D101="",$D101&lt;=0),"Enter an amount greater than 0.","Ready"))))</f>
      </c>
    </row>
    <row r="102">
      <c r="A102" s="83"/>
      <c r="B102" s="57"/>
      <c r="C102" s="57"/>
      <c r="D102" s="85"/>
      <c r="E102" s="57"/>
      <c r="F102" s="81" t="str">
        <f>IF(COUNTIF($A102:$E102,"&lt;&gt;")=0,"",IF(OR($B102="",$C102=""),"Choose who sent and who received the repayment.",IF($B102=$C102,"Choose two different roommates.",IF(OR($D102="",$D102&lt;=0),"Enter an amount greater than 0.","Ready"))))</f>
      </c>
    </row>
    <row r="103">
      <c r="A103" s="83"/>
      <c r="B103" s="57"/>
      <c r="C103" s="57"/>
      <c r="D103" s="85"/>
      <c r="E103" s="57"/>
      <c r="F103" s="81" t="str">
        <f>IF(COUNTIF($A103:$E103,"&lt;&gt;")=0,"",IF(OR($B103="",$C103=""),"Choose who sent and who received the repayment.",IF($B103=$C103,"Choose two different roommates.",IF(OR($D103="",$D103&lt;=0),"Enter an amount greater than 0.","Ready"))))</f>
      </c>
    </row>
    <row r="104">
      <c r="A104" s="83"/>
      <c r="B104" s="57"/>
      <c r="C104" s="57"/>
      <c r="D104" s="85"/>
      <c r="E104" s="57"/>
      <c r="F104" s="81" t="str">
        <f>IF(COUNTIF($A104:$E104,"&lt;&gt;")=0,"",IF(OR($B104="",$C104=""),"Choose who sent and who received the repayment.",IF($B104=$C104,"Choose two different roommates.",IF(OR($D104="",$D104&lt;=0),"Enter an amount greater than 0.","Ready"))))</f>
      </c>
    </row>
    <row r="105">
      <c r="A105" s="83"/>
      <c r="B105" s="57"/>
      <c r="C105" s="57"/>
      <c r="D105" s="85"/>
      <c r="E105" s="57"/>
      <c r="F105" s="81" t="str">
        <f>IF(COUNTIF($A105:$E105,"&lt;&gt;")=0,"",IF(OR($B105="",$C105=""),"Choose who sent and who received the repayment.",IF($B105=$C105,"Choose two different roommates.",IF(OR($D105="",$D105&lt;=0),"Enter an amount greater than 0.","Ready"))))</f>
      </c>
    </row>
    <row r="106">
      <c r="A106" s="83"/>
      <c r="B106" s="57"/>
      <c r="C106" s="57"/>
      <c r="D106" s="85"/>
      <c r="E106" s="57"/>
      <c r="F106" s="81" t="str">
        <f>IF(COUNTIF($A106:$E106,"&lt;&gt;")=0,"",IF(OR($B106="",$C106=""),"Choose who sent and who received the repayment.",IF($B106=$C106,"Choose two different roommates.",IF(OR($D106="",$D106&lt;=0),"Enter an amount greater than 0.","Ready"))))</f>
      </c>
    </row>
    <row r="107">
      <c r="A107" s="83"/>
      <c r="B107" s="57"/>
      <c r="C107" s="57"/>
      <c r="D107" s="85"/>
      <c r="E107" s="57"/>
      <c r="F107" s="81" t="str">
        <f>IF(COUNTIF($A107:$E107,"&lt;&gt;")=0,"",IF(OR($B107="",$C107=""),"Choose who sent and who received the repayment.",IF($B107=$C107,"Choose two different roommates.",IF(OR($D107="",$D107&lt;=0),"Enter an amount greater than 0.","Ready"))))</f>
      </c>
    </row>
    <row r="108">
      <c r="A108" s="83"/>
      <c r="B108" s="57"/>
      <c r="C108" s="57"/>
      <c r="D108" s="85"/>
      <c r="E108" s="57"/>
      <c r="F108" s="81" t="str">
        <f>IF(COUNTIF($A108:$E108,"&lt;&gt;")=0,"",IF(OR($B108="",$C108=""),"Choose who sent and who received the repayment.",IF($B108=$C108,"Choose two different roommates.",IF(OR($D108="",$D108&lt;=0),"Enter an amount greater than 0.","Ready"))))</f>
      </c>
    </row>
    <row r="109">
      <c r="A109" s="83"/>
      <c r="B109" s="57"/>
      <c r="C109" s="57"/>
      <c r="D109" s="85"/>
      <c r="E109" s="57"/>
      <c r="F109" s="81" t="str">
        <f>IF(COUNTIF($A109:$E109,"&lt;&gt;")=0,"",IF(OR($B109="",$C109=""),"Choose who sent and who received the repayment.",IF($B109=$C109,"Choose two different roommates.",IF(OR($D109="",$D109&lt;=0),"Enter an amount greater than 0.","Ready"))))</f>
      </c>
    </row>
    <row r="110">
      <c r="A110" s="83"/>
      <c r="B110" s="57"/>
      <c r="C110" s="57"/>
      <c r="D110" s="85"/>
      <c r="E110" s="57"/>
      <c r="F110" s="81" t="str">
        <f>IF(COUNTIF($A110:$E110,"&lt;&gt;")=0,"",IF(OR($B110="",$C110=""),"Choose who sent and who received the repayment.",IF($B110=$C110,"Choose two different roommates.",IF(OR($D110="",$D110&lt;=0),"Enter an amount greater than 0.","Ready"))))</f>
      </c>
    </row>
    <row r="111">
      <c r="A111" s="83"/>
      <c r="B111" s="57"/>
      <c r="C111" s="57"/>
      <c r="D111" s="85"/>
      <c r="E111" s="57"/>
      <c r="F111" s="81" t="str">
        <f>IF(COUNTIF($A111:$E111,"&lt;&gt;")=0,"",IF(OR($B111="",$C111=""),"Choose who sent and who received the repayment.",IF($B111=$C111,"Choose two different roommates.",IF(OR($D111="",$D111&lt;=0),"Enter an amount greater than 0.","Ready"))))</f>
      </c>
    </row>
    <row r="112">
      <c r="A112" s="83"/>
      <c r="B112" s="57"/>
      <c r="C112" s="57"/>
      <c r="D112" s="85"/>
      <c r="E112" s="57"/>
      <c r="F112" s="81" t="str">
        <f>IF(COUNTIF($A112:$E112,"&lt;&gt;")=0,"",IF(OR($B112="",$C112=""),"Choose who sent and who received the repayment.",IF($B112=$C112,"Choose two different roommates.",IF(OR($D112="",$D112&lt;=0),"Enter an amount greater than 0.","Ready"))))</f>
      </c>
    </row>
    <row r="113">
      <c r="A113" s="83"/>
      <c r="B113" s="57"/>
      <c r="C113" s="57"/>
      <c r="D113" s="85"/>
      <c r="E113" s="57"/>
      <c r="F113" s="81" t="str">
        <f>IF(COUNTIF($A113:$E113,"&lt;&gt;")=0,"",IF(OR($B113="",$C113=""),"Choose who sent and who received the repayment.",IF($B113=$C113,"Choose two different roommates.",IF(OR($D113="",$D113&lt;=0),"Enter an amount greater than 0.","Ready"))))</f>
      </c>
    </row>
    <row r="114">
      <c r="A114" s="83"/>
      <c r="B114" s="57"/>
      <c r="C114" s="57"/>
      <c r="D114" s="85"/>
      <c r="E114" s="57"/>
      <c r="F114" s="81" t="str">
        <f>IF(COUNTIF($A114:$E114,"&lt;&gt;")=0,"",IF(OR($B114="",$C114=""),"Choose who sent and who received the repayment.",IF($B114=$C114,"Choose two different roommates.",IF(OR($D114="",$D114&lt;=0),"Enter an amount greater than 0.","Ready"))))</f>
      </c>
    </row>
    <row r="115">
      <c r="A115" s="83"/>
      <c r="B115" s="57"/>
      <c r="C115" s="57"/>
      <c r="D115" s="85"/>
      <c r="E115" s="57"/>
      <c r="F115" s="81" t="str">
        <f>IF(COUNTIF($A115:$E115,"&lt;&gt;")=0,"",IF(OR($B115="",$C115=""),"Choose who sent and who received the repayment.",IF($B115=$C115,"Choose two different roommates.",IF(OR($D115="",$D115&lt;=0),"Enter an amount greater than 0.","Ready"))))</f>
      </c>
    </row>
    <row r="116">
      <c r="A116" s="83"/>
      <c r="B116" s="57"/>
      <c r="C116" s="57"/>
      <c r="D116" s="85"/>
      <c r="E116" s="57"/>
      <c r="F116" s="81" t="str">
        <f>IF(COUNTIF($A116:$E116,"&lt;&gt;")=0,"",IF(OR($B116="",$C116=""),"Choose who sent and who received the repayment.",IF($B116=$C116,"Choose two different roommates.",IF(OR($D116="",$D116&lt;=0),"Enter an amount greater than 0.","Ready"))))</f>
      </c>
    </row>
    <row r="117">
      <c r="A117" s="83"/>
      <c r="B117" s="57"/>
      <c r="C117" s="57"/>
      <c r="D117" s="85"/>
      <c r="E117" s="57"/>
      <c r="F117" s="81" t="str">
        <f>IF(COUNTIF($A117:$E117,"&lt;&gt;")=0,"",IF(OR($B117="",$C117=""),"Choose who sent and who received the repayment.",IF($B117=$C117,"Choose two different roommates.",IF(OR($D117="",$D117&lt;=0),"Enter an amount greater than 0.","Ready"))))</f>
      </c>
    </row>
    <row r="118">
      <c r="A118" s="83"/>
      <c r="B118" s="57"/>
      <c r="C118" s="57"/>
      <c r="D118" s="85"/>
      <c r="E118" s="57"/>
      <c r="F118" s="81" t="str">
        <f>IF(COUNTIF($A118:$E118,"&lt;&gt;")=0,"",IF(OR($B118="",$C118=""),"Choose who sent and who received the repayment.",IF($B118=$C118,"Choose two different roommates.",IF(OR($D118="",$D118&lt;=0),"Enter an amount greater than 0.","Ready"))))</f>
      </c>
    </row>
    <row r="119">
      <c r="A119" s="83"/>
      <c r="B119" s="57"/>
      <c r="C119" s="57"/>
      <c r="D119" s="85"/>
      <c r="E119" s="57"/>
      <c r="F119" s="81" t="str">
        <f>IF(COUNTIF($A119:$E119,"&lt;&gt;")=0,"",IF(OR($B119="",$C119=""),"Choose who sent and who received the repayment.",IF($B119=$C119,"Choose two different roommates.",IF(OR($D119="",$D119&lt;=0),"Enter an amount greater than 0.","Ready"))))</f>
      </c>
    </row>
    <row r="120">
      <c r="A120" s="83"/>
      <c r="B120" s="57"/>
      <c r="C120" s="57"/>
      <c r="D120" s="85"/>
      <c r="E120" s="57"/>
      <c r="F120" s="81" t="str">
        <f>IF(COUNTIF($A120:$E120,"&lt;&gt;")=0,"",IF(OR($B120="",$C120=""),"Choose who sent and who received the repayment.",IF($B120=$C120,"Choose two different roommates.",IF(OR($D120="",$D120&lt;=0),"Enter an amount greater than 0.","Ready"))))</f>
      </c>
    </row>
    <row r="121">
      <c r="A121" s="83"/>
      <c r="B121" s="57"/>
      <c r="C121" s="57"/>
      <c r="D121" s="85"/>
      <c r="E121" s="57"/>
      <c r="F121" s="81" t="str">
        <f>IF(COUNTIF($A121:$E121,"&lt;&gt;")=0,"",IF(OR($B121="",$C121=""),"Choose who sent and who received the repayment.",IF($B121=$C121,"Choose two different roommates.",IF(OR($D121="",$D121&lt;=0),"Enter an amount greater than 0.","Ready"))))</f>
      </c>
    </row>
    <row r="122">
      <c r="A122" s="83"/>
      <c r="B122" s="57"/>
      <c r="C122" s="57"/>
      <c r="D122" s="85"/>
      <c r="E122" s="57"/>
      <c r="F122" s="81" t="str">
        <f>IF(COUNTIF($A122:$E122,"&lt;&gt;")=0,"",IF(OR($B122="",$C122=""),"Choose who sent and who received the repayment.",IF($B122=$C122,"Choose two different roommates.",IF(OR($D122="",$D122&lt;=0),"Enter an amount greater than 0.","Ready"))))</f>
      </c>
    </row>
    <row r="123">
      <c r="A123" s="83"/>
      <c r="B123" s="57"/>
      <c r="C123" s="57"/>
      <c r="D123" s="85"/>
      <c r="E123" s="57"/>
      <c r="F123" s="81" t="str">
        <f>IF(COUNTIF($A123:$E123,"&lt;&gt;")=0,"",IF(OR($B123="",$C123=""),"Choose who sent and who received the repayment.",IF($B123=$C123,"Choose two different roommates.",IF(OR($D123="",$D123&lt;=0),"Enter an amount greater than 0.","Ready"))))</f>
      </c>
    </row>
    <row r="124">
      <c r="A124" s="83"/>
      <c r="B124" s="57"/>
      <c r="C124" s="57"/>
      <c r="D124" s="85"/>
      <c r="E124" s="57"/>
      <c r="F124" s="81" t="str">
        <f>IF(COUNTIF($A124:$E124,"&lt;&gt;")=0,"",IF(OR($B124="",$C124=""),"Choose who sent and who received the repayment.",IF($B124=$C124,"Choose two different roommates.",IF(OR($D124="",$D124&lt;=0),"Enter an amount greater than 0.","Ready"))))</f>
      </c>
    </row>
    <row r="125">
      <c r="A125" s="83"/>
      <c r="B125" s="57"/>
      <c r="C125" s="57"/>
      <c r="D125" s="85"/>
      <c r="E125" s="57"/>
      <c r="F125" s="81" t="str">
        <f>IF(COUNTIF($A125:$E125,"&lt;&gt;")=0,"",IF(OR($B125="",$C125=""),"Choose who sent and who received the repayment.",IF($B125=$C125,"Choose two different roommates.",IF(OR($D125="",$D125&lt;=0),"Enter an amount greater than 0.","Ready"))))</f>
      </c>
    </row>
    <row r="126">
      <c r="A126" s="83"/>
      <c r="B126" s="57"/>
      <c r="C126" s="57"/>
      <c r="D126" s="85"/>
      <c r="E126" s="57"/>
      <c r="F126" s="81" t="str">
        <f>IF(COUNTIF($A126:$E126,"&lt;&gt;")=0,"",IF(OR($B126="",$C126=""),"Choose who sent and who received the repayment.",IF($B126=$C126,"Choose two different roommates.",IF(OR($D126="",$D126&lt;=0),"Enter an amount greater than 0.","Ready"))))</f>
      </c>
    </row>
    <row r="127">
      <c r="A127" s="83"/>
      <c r="B127" s="57"/>
      <c r="C127" s="57"/>
      <c r="D127" s="85"/>
      <c r="E127" s="57"/>
      <c r="F127" s="81" t="str">
        <f>IF(COUNTIF($A127:$E127,"&lt;&gt;")=0,"",IF(OR($B127="",$C127=""),"Choose who sent and who received the repayment.",IF($B127=$C127,"Choose two different roommates.",IF(OR($D127="",$D127&lt;=0),"Enter an amount greater than 0.","Ready"))))</f>
      </c>
    </row>
    <row r="128">
      <c r="A128" s="83"/>
      <c r="B128" s="57"/>
      <c r="C128" s="57"/>
      <c r="D128" s="85"/>
      <c r="E128" s="57"/>
      <c r="F128" s="81" t="str">
        <f>IF(COUNTIF($A128:$E128,"&lt;&gt;")=0,"",IF(OR($B128="",$C128=""),"Choose who sent and who received the repayment.",IF($B128=$C128,"Choose two different roommates.",IF(OR($D128="",$D128&lt;=0),"Enter an amount greater than 0.","Ready"))))</f>
      </c>
    </row>
    <row r="129">
      <c r="A129" s="83"/>
      <c r="B129" s="57"/>
      <c r="C129" s="57"/>
      <c r="D129" s="85"/>
      <c r="E129" s="57"/>
      <c r="F129" s="81" t="str">
        <f>IF(COUNTIF($A129:$E129,"&lt;&gt;")=0,"",IF(OR($B129="",$C129=""),"Choose who sent and who received the repayment.",IF($B129=$C129,"Choose two different roommates.",IF(OR($D129="",$D129&lt;=0),"Enter an amount greater than 0.","Ready"))))</f>
      </c>
    </row>
    <row r="130">
      <c r="A130" s="83"/>
      <c r="B130" s="57"/>
      <c r="C130" s="57"/>
      <c r="D130" s="85"/>
      <c r="E130" s="57"/>
      <c r="F130" s="81" t="str">
        <f>IF(COUNTIF($A130:$E130,"&lt;&gt;")=0,"",IF(OR($B130="",$C130=""),"Choose who sent and who received the repayment.",IF($B130=$C130,"Choose two different roommates.",IF(OR($D130="",$D130&lt;=0),"Enter an amount greater than 0.","Ready"))))</f>
      </c>
    </row>
    <row r="131">
      <c r="A131" s="83"/>
      <c r="B131" s="57"/>
      <c r="C131" s="57"/>
      <c r="D131" s="85"/>
      <c r="E131" s="57"/>
      <c r="F131" s="81" t="str">
        <f>IF(COUNTIF($A131:$E131,"&lt;&gt;")=0,"",IF(OR($B131="",$C131=""),"Choose who sent and who received the repayment.",IF($B131=$C131,"Choose two different roommates.",IF(OR($D131="",$D131&lt;=0),"Enter an amount greater than 0.","Ready"))))</f>
      </c>
    </row>
    <row r="132">
      <c r="A132" s="83"/>
      <c r="B132" s="57"/>
      <c r="C132" s="57"/>
      <c r="D132" s="85"/>
      <c r="E132" s="57"/>
      <c r="F132" s="81" t="str">
        <f>IF(COUNTIF($A132:$E132,"&lt;&gt;")=0,"",IF(OR($B132="",$C132=""),"Choose who sent and who received the repayment.",IF($B132=$C132,"Choose two different roommates.",IF(OR($D132="",$D132&lt;=0),"Enter an amount greater than 0.","Ready"))))</f>
      </c>
    </row>
    <row r="133">
      <c r="A133" s="83"/>
      <c r="B133" s="57"/>
      <c r="C133" s="57"/>
      <c r="D133" s="85"/>
      <c r="E133" s="57"/>
      <c r="F133" s="81" t="str">
        <f>IF(COUNTIF($A133:$E133,"&lt;&gt;")=0,"",IF(OR($B133="",$C133=""),"Choose who sent and who received the repayment.",IF($B133=$C133,"Choose two different roommates.",IF(OR($D133="",$D133&lt;=0),"Enter an amount greater than 0.","Ready"))))</f>
      </c>
    </row>
    <row r="134">
      <c r="A134" s="83"/>
      <c r="B134" s="57"/>
      <c r="C134" s="57"/>
      <c r="D134" s="85"/>
      <c r="E134" s="57"/>
      <c r="F134" s="81" t="str">
        <f>IF(COUNTIF($A134:$E134,"&lt;&gt;")=0,"",IF(OR($B134="",$C134=""),"Choose who sent and who received the repayment.",IF($B134=$C134,"Choose two different roommates.",IF(OR($D134="",$D134&lt;=0),"Enter an amount greater than 0.","Ready"))))</f>
      </c>
    </row>
    <row r="135">
      <c r="A135" s="83"/>
      <c r="B135" s="57"/>
      <c r="C135" s="57"/>
      <c r="D135" s="85"/>
      <c r="E135" s="57"/>
      <c r="F135" s="81" t="str">
        <f>IF(COUNTIF($A135:$E135,"&lt;&gt;")=0,"",IF(OR($B135="",$C135=""),"Choose who sent and who received the repayment.",IF($B135=$C135,"Choose two different roommates.",IF(OR($D135="",$D135&lt;=0),"Enter an amount greater than 0.","Ready"))))</f>
      </c>
    </row>
    <row r="136">
      <c r="A136" s="83"/>
      <c r="B136" s="57"/>
      <c r="C136" s="57"/>
      <c r="D136" s="85"/>
      <c r="E136" s="57"/>
      <c r="F136" s="81" t="str">
        <f>IF(COUNTIF($A136:$E136,"&lt;&gt;")=0,"",IF(OR($B136="",$C136=""),"Choose who sent and who received the repayment.",IF($B136=$C136,"Choose two different roommates.",IF(OR($D136="",$D136&lt;=0),"Enter an amount greater than 0.","Ready"))))</f>
      </c>
    </row>
    <row r="137">
      <c r="A137" s="83"/>
      <c r="B137" s="57"/>
      <c r="C137" s="57"/>
      <c r="D137" s="85"/>
      <c r="E137" s="57"/>
      <c r="F137" s="81" t="str">
        <f>IF(COUNTIF($A137:$E137,"&lt;&gt;")=0,"",IF(OR($B137="",$C137=""),"Choose who sent and who received the repayment.",IF($B137=$C137,"Choose two different roommates.",IF(OR($D137="",$D137&lt;=0),"Enter an amount greater than 0.","Ready"))))</f>
      </c>
    </row>
    <row r="138">
      <c r="A138" s="83"/>
      <c r="B138" s="57"/>
      <c r="C138" s="57"/>
      <c r="D138" s="85"/>
      <c r="E138" s="57"/>
      <c r="F138" s="81" t="str">
        <f>IF(COUNTIF($A138:$E138,"&lt;&gt;")=0,"",IF(OR($B138="",$C138=""),"Choose who sent and who received the repayment.",IF($B138=$C138,"Choose two different roommates.",IF(OR($D138="",$D138&lt;=0),"Enter an amount greater than 0.","Ready"))))</f>
      </c>
    </row>
    <row r="139">
      <c r="A139" s="83"/>
      <c r="B139" s="57"/>
      <c r="C139" s="57"/>
      <c r="D139" s="85"/>
      <c r="E139" s="57"/>
      <c r="F139" s="81" t="str">
        <f>IF(COUNTIF($A139:$E139,"&lt;&gt;")=0,"",IF(OR($B139="",$C139=""),"Choose who sent and who received the repayment.",IF($B139=$C139,"Choose two different roommates.",IF(OR($D139="",$D139&lt;=0),"Enter an amount greater than 0.","Ready"))))</f>
      </c>
    </row>
    <row r="140">
      <c r="A140" s="83"/>
      <c r="B140" s="57"/>
      <c r="C140" s="57"/>
      <c r="D140" s="85"/>
      <c r="E140" s="57"/>
      <c r="F140" s="81" t="str">
        <f>IF(COUNTIF($A140:$E140,"&lt;&gt;")=0,"",IF(OR($B140="",$C140=""),"Choose who sent and who received the repayment.",IF($B140=$C140,"Choose two different roommates.",IF(OR($D140="",$D140&lt;=0),"Enter an amount greater than 0.","Ready"))))</f>
      </c>
    </row>
    <row r="141">
      <c r="A141" s="83"/>
      <c r="B141" s="57"/>
      <c r="C141" s="57"/>
      <c r="D141" s="85"/>
      <c r="E141" s="57"/>
      <c r="F141" s="81" t="str">
        <f>IF(COUNTIF($A141:$E141,"&lt;&gt;")=0,"",IF(OR($B141="",$C141=""),"Choose who sent and who received the repayment.",IF($B141=$C141,"Choose two different roommates.",IF(OR($D141="",$D141&lt;=0),"Enter an amount greater than 0.","Ready"))))</f>
      </c>
    </row>
    <row r="142">
      <c r="A142" s="83"/>
      <c r="B142" s="57"/>
      <c r="C142" s="57"/>
      <c r="D142" s="85"/>
      <c r="E142" s="57"/>
      <c r="F142" s="81" t="str">
        <f>IF(COUNTIF($A142:$E142,"&lt;&gt;")=0,"",IF(OR($B142="",$C142=""),"Choose who sent and who received the repayment.",IF($B142=$C142,"Choose two different roommates.",IF(OR($D142="",$D142&lt;=0),"Enter an amount greater than 0.","Ready"))))</f>
      </c>
    </row>
    <row r="143">
      <c r="A143" s="83"/>
      <c r="B143" s="57"/>
      <c r="C143" s="57"/>
      <c r="D143" s="85"/>
      <c r="E143" s="57"/>
      <c r="F143" s="81" t="str">
        <f>IF(COUNTIF($A143:$E143,"&lt;&gt;")=0,"",IF(OR($B143="",$C143=""),"Choose who sent and who received the repayment.",IF($B143=$C143,"Choose two different roommates.",IF(OR($D143="",$D143&lt;=0),"Enter an amount greater than 0.","Ready"))))</f>
      </c>
    </row>
    <row r="144">
      <c r="A144" s="83"/>
      <c r="B144" s="57"/>
      <c r="C144" s="57"/>
      <c r="D144" s="85"/>
      <c r="E144" s="57"/>
      <c r="F144" s="81" t="str">
        <f>IF(COUNTIF($A144:$E144,"&lt;&gt;")=0,"",IF(OR($B144="",$C144=""),"Choose who sent and who received the repayment.",IF($B144=$C144,"Choose two different roommates.",IF(OR($D144="",$D144&lt;=0),"Enter an amount greater than 0.","Ready"))))</f>
      </c>
    </row>
    <row r="145">
      <c r="A145" s="83"/>
      <c r="B145" s="57"/>
      <c r="C145" s="57"/>
      <c r="D145" s="85"/>
      <c r="E145" s="57"/>
      <c r="F145" s="81" t="str">
        <f>IF(COUNTIF($A145:$E145,"&lt;&gt;")=0,"",IF(OR($B145="",$C145=""),"Choose who sent and who received the repayment.",IF($B145=$C145,"Choose two different roommates.",IF(OR($D145="",$D145&lt;=0),"Enter an amount greater than 0.","Ready"))))</f>
      </c>
    </row>
    <row r="146">
      <c r="A146" s="83"/>
      <c r="B146" s="57"/>
      <c r="C146" s="57"/>
      <c r="D146" s="85"/>
      <c r="E146" s="57"/>
      <c r="F146" s="81" t="str">
        <f>IF(COUNTIF($A146:$E146,"&lt;&gt;")=0,"",IF(OR($B146="",$C146=""),"Choose who sent and who received the repayment.",IF($B146=$C146,"Choose two different roommates.",IF(OR($D146="",$D146&lt;=0),"Enter an amount greater than 0.","Ready"))))</f>
      </c>
    </row>
    <row r="147">
      <c r="A147" s="83"/>
      <c r="B147" s="57"/>
      <c r="C147" s="57"/>
      <c r="D147" s="85"/>
      <c r="E147" s="57"/>
      <c r="F147" s="81" t="str">
        <f>IF(COUNTIF($A147:$E147,"&lt;&gt;")=0,"",IF(OR($B147="",$C147=""),"Choose who sent and who received the repayment.",IF($B147=$C147,"Choose two different roommates.",IF(OR($D147="",$D147&lt;=0),"Enter an amount greater than 0.","Ready"))))</f>
      </c>
    </row>
    <row r="148">
      <c r="A148" s="83"/>
      <c r="B148" s="57"/>
      <c r="C148" s="57"/>
      <c r="D148" s="85"/>
      <c r="E148" s="57"/>
      <c r="F148" s="81" t="str">
        <f>IF(COUNTIF($A148:$E148,"&lt;&gt;")=0,"",IF(OR($B148="",$C148=""),"Choose who sent and who received the repayment.",IF($B148=$C148,"Choose two different roommates.",IF(OR($D148="",$D148&lt;=0),"Enter an amount greater than 0.","Ready"))))</f>
      </c>
    </row>
    <row r="149">
      <c r="A149" s="83"/>
      <c r="B149" s="57"/>
      <c r="C149" s="57"/>
      <c r="D149" s="85"/>
      <c r="E149" s="57"/>
      <c r="F149" s="81" t="str">
        <f>IF(COUNTIF($A149:$E149,"&lt;&gt;")=0,"",IF(OR($B149="",$C149=""),"Choose who sent and who received the repayment.",IF($B149=$C149,"Choose two different roommates.",IF(OR($D149="",$D149&lt;=0),"Enter an amount greater than 0.","Ready"))))</f>
      </c>
    </row>
    <row r="150">
      <c r="A150" s="83"/>
      <c r="B150" s="57"/>
      <c r="C150" s="57"/>
      <c r="D150" s="85"/>
      <c r="E150" s="57"/>
      <c r="F150" s="81" t="str">
        <f>IF(COUNTIF($A150:$E150,"&lt;&gt;")=0,"",IF(OR($B150="",$C150=""),"Choose who sent and who received the repayment.",IF($B150=$C150,"Choose two different roommates.",IF(OR($D150="",$D150&lt;=0),"Enter an amount greater than 0.","Ready"))))</f>
      </c>
    </row>
    <row r="151">
      <c r="A151" s="83"/>
      <c r="B151" s="57"/>
      <c r="C151" s="57"/>
      <c r="D151" s="85"/>
      <c r="E151" s="57"/>
      <c r="F151" s="81" t="str">
        <f>IF(COUNTIF($A151:$E151,"&lt;&gt;")=0,"",IF(OR($B151="",$C151=""),"Choose who sent and who received the repayment.",IF($B151=$C151,"Choose two different roommates.",IF(OR($D151="",$D151&lt;=0),"Enter an amount greater than 0.","Ready"))))</f>
      </c>
    </row>
    <row r="152">
      <c r="A152" s="83"/>
      <c r="B152" s="57"/>
      <c r="C152" s="57"/>
      <c r="D152" s="85"/>
      <c r="E152" s="57"/>
      <c r="F152" s="81" t="str">
        <f>IF(COUNTIF($A152:$E152,"&lt;&gt;")=0,"",IF(OR($B152="",$C152=""),"Choose who sent and who received the repayment.",IF($B152=$C152,"Choose two different roommates.",IF(OR($D152="",$D152&lt;=0),"Enter an amount greater than 0.","Ready"))))</f>
      </c>
    </row>
    <row r="153">
      <c r="A153" s="83"/>
      <c r="B153" s="57"/>
      <c r="C153" s="57"/>
      <c r="D153" s="85"/>
      <c r="E153" s="57"/>
      <c r="F153" s="81" t="str">
        <f>IF(COUNTIF($A153:$E153,"&lt;&gt;")=0,"",IF(OR($B153="",$C153=""),"Choose who sent and who received the repayment.",IF($B153=$C153,"Choose two different roommates.",IF(OR($D153="",$D153&lt;=0),"Enter an amount greater than 0.","Ready"))))</f>
      </c>
    </row>
    <row r="154">
      <c r="A154" s="83"/>
      <c r="B154" s="57"/>
      <c r="C154" s="57"/>
      <c r="D154" s="85"/>
      <c r="E154" s="57"/>
      <c r="F154" s="81" t="str">
        <f>IF(COUNTIF($A154:$E154,"&lt;&gt;")=0,"",IF(OR($B154="",$C154=""),"Choose who sent and who received the repayment.",IF($B154=$C154,"Choose two different roommates.",IF(OR($D154="",$D154&lt;=0),"Enter an amount greater than 0.","Ready"))))</f>
      </c>
    </row>
    <row r="155">
      <c r="A155" s="83"/>
      <c r="B155" s="57"/>
      <c r="C155" s="57"/>
      <c r="D155" s="85"/>
      <c r="E155" s="57"/>
      <c r="F155" s="81" t="str">
        <f>IF(COUNTIF($A155:$E155,"&lt;&gt;")=0,"",IF(OR($B155="",$C155=""),"Choose who sent and who received the repayment.",IF($B155=$C155,"Choose two different roommates.",IF(OR($D155="",$D155&lt;=0),"Enter an amount greater than 0.","Ready"))))</f>
      </c>
    </row>
    <row r="156">
      <c r="A156" s="83"/>
      <c r="B156" s="57"/>
      <c r="C156" s="57"/>
      <c r="D156" s="85"/>
      <c r="E156" s="57"/>
      <c r="F156" s="81" t="str">
        <f>IF(COUNTIF($A156:$E156,"&lt;&gt;")=0,"",IF(OR($B156="",$C156=""),"Choose who sent and who received the repayment.",IF($B156=$C156,"Choose two different roommates.",IF(OR($D156="",$D156&lt;=0),"Enter an amount greater than 0.","Ready"))))</f>
      </c>
    </row>
    <row r="157">
      <c r="A157" s="83"/>
      <c r="B157" s="57"/>
      <c r="C157" s="57"/>
      <c r="D157" s="85"/>
      <c r="E157" s="57"/>
      <c r="F157" s="81" t="str">
        <f>IF(COUNTIF($A157:$E157,"&lt;&gt;")=0,"",IF(OR($B157="",$C157=""),"Choose who sent and who received the repayment.",IF($B157=$C157,"Choose two different roommates.",IF(OR($D157="",$D157&lt;=0),"Enter an amount greater than 0.","Ready"))))</f>
      </c>
    </row>
    <row r="158">
      <c r="A158" s="83"/>
      <c r="B158" s="57"/>
      <c r="C158" s="57"/>
      <c r="D158" s="85"/>
      <c r="E158" s="57"/>
      <c r="F158" s="81" t="str">
        <f>IF(COUNTIF($A158:$E158,"&lt;&gt;")=0,"",IF(OR($B158="",$C158=""),"Choose who sent and who received the repayment.",IF($B158=$C158,"Choose two different roommates.",IF(OR($D158="",$D158&lt;=0),"Enter an amount greater than 0.","Ready"))))</f>
      </c>
    </row>
    <row r="159">
      <c r="A159" s="83"/>
      <c r="B159" s="57"/>
      <c r="C159" s="57"/>
      <c r="D159" s="85"/>
      <c r="E159" s="57"/>
      <c r="F159" s="81" t="str">
        <f>IF(COUNTIF($A159:$E159,"&lt;&gt;")=0,"",IF(OR($B159="",$C159=""),"Choose who sent and who received the repayment.",IF($B159=$C159,"Choose two different roommates.",IF(OR($D159="",$D159&lt;=0),"Enter an amount greater than 0.","Ready"))))</f>
      </c>
    </row>
    <row r="160">
      <c r="A160" s="83"/>
      <c r="B160" s="57"/>
      <c r="C160" s="57"/>
      <c r="D160" s="85"/>
      <c r="E160" s="57"/>
      <c r="F160" s="81" t="str">
        <f>IF(COUNTIF($A160:$E160,"&lt;&gt;")=0,"",IF(OR($B160="",$C160=""),"Choose who sent and who received the repayment.",IF($B160=$C160,"Choose two different roommates.",IF(OR($D160="",$D160&lt;=0),"Enter an amount greater than 0.","Ready"))))</f>
      </c>
    </row>
    <row r="161">
      <c r="A161" s="83"/>
      <c r="B161" s="57"/>
      <c r="C161" s="57"/>
      <c r="D161" s="85"/>
      <c r="E161" s="57"/>
      <c r="F161" s="81" t="str">
        <f>IF(COUNTIF($A161:$E161,"&lt;&gt;")=0,"",IF(OR($B161="",$C161=""),"Choose who sent and who received the repayment.",IF($B161=$C161,"Choose two different roommates.",IF(OR($D161="",$D161&lt;=0),"Enter an amount greater than 0.","Ready"))))</f>
      </c>
    </row>
    <row r="162">
      <c r="A162" s="83"/>
      <c r="B162" s="57"/>
      <c r="C162" s="57"/>
      <c r="D162" s="85"/>
      <c r="E162" s="57"/>
      <c r="F162" s="81" t="str">
        <f>IF(COUNTIF($A162:$E162,"&lt;&gt;")=0,"",IF(OR($B162="",$C162=""),"Choose who sent and who received the repayment.",IF($B162=$C162,"Choose two different roommates.",IF(OR($D162="",$D162&lt;=0),"Enter an amount greater than 0.","Ready"))))</f>
      </c>
    </row>
    <row r="163">
      <c r="A163" s="83"/>
      <c r="B163" s="57"/>
      <c r="C163" s="57"/>
      <c r="D163" s="85"/>
      <c r="E163" s="57"/>
      <c r="F163" s="81" t="str">
        <f>IF(COUNTIF($A163:$E163,"&lt;&gt;")=0,"",IF(OR($B163="",$C163=""),"Choose who sent and who received the repayment.",IF($B163=$C163,"Choose two different roommates.",IF(OR($D163="",$D163&lt;=0),"Enter an amount greater than 0.","Ready"))))</f>
      </c>
    </row>
    <row r="164">
      <c r="A164" s="83"/>
      <c r="B164" s="57"/>
      <c r="C164" s="57"/>
      <c r="D164" s="85"/>
      <c r="E164" s="57"/>
      <c r="F164" s="81" t="str">
        <f>IF(COUNTIF($A164:$E164,"&lt;&gt;")=0,"",IF(OR($B164="",$C164=""),"Choose who sent and who received the repayment.",IF($B164=$C164,"Choose two different roommates.",IF(OR($D164="",$D164&lt;=0),"Enter an amount greater than 0.","Ready"))))</f>
      </c>
    </row>
    <row r="165">
      <c r="A165" s="83"/>
      <c r="B165" s="57"/>
      <c r="C165" s="57"/>
      <c r="D165" s="85"/>
      <c r="E165" s="57"/>
      <c r="F165" s="81" t="str">
        <f>IF(COUNTIF($A165:$E165,"&lt;&gt;")=0,"",IF(OR($B165="",$C165=""),"Choose who sent and who received the repayment.",IF($B165=$C165,"Choose two different roommates.",IF(OR($D165="",$D165&lt;=0),"Enter an amount greater than 0.","Ready"))))</f>
      </c>
    </row>
    <row r="166">
      <c r="A166" s="83"/>
      <c r="B166" s="57"/>
      <c r="C166" s="57"/>
      <c r="D166" s="85"/>
      <c r="E166" s="57"/>
      <c r="F166" s="81" t="str">
        <f>IF(COUNTIF($A166:$E166,"&lt;&gt;")=0,"",IF(OR($B166="",$C166=""),"Choose who sent and who received the repayment.",IF($B166=$C166,"Choose two different roommates.",IF(OR($D166="",$D166&lt;=0),"Enter an amount greater than 0.","Ready"))))</f>
      </c>
    </row>
    <row r="167">
      <c r="A167" s="83"/>
      <c r="B167" s="57"/>
      <c r="C167" s="57"/>
      <c r="D167" s="85"/>
      <c r="E167" s="57"/>
      <c r="F167" s="81" t="str">
        <f>IF(COUNTIF($A167:$E167,"&lt;&gt;")=0,"",IF(OR($B167="",$C167=""),"Choose who sent and who received the repayment.",IF($B167=$C167,"Choose two different roommates.",IF(OR($D167="",$D167&lt;=0),"Enter an amount greater than 0.","Ready"))))</f>
      </c>
    </row>
    <row r="168">
      <c r="A168" s="83"/>
      <c r="B168" s="57"/>
      <c r="C168" s="57"/>
      <c r="D168" s="85"/>
      <c r="E168" s="57"/>
      <c r="F168" s="81" t="str">
        <f>IF(COUNTIF($A168:$E168,"&lt;&gt;")=0,"",IF(OR($B168="",$C168=""),"Choose who sent and who received the repayment.",IF($B168=$C168,"Choose two different roommates.",IF(OR($D168="",$D168&lt;=0),"Enter an amount greater than 0.","Ready"))))</f>
      </c>
    </row>
    <row r="169">
      <c r="A169" s="83"/>
      <c r="B169" s="57"/>
      <c r="C169" s="57"/>
      <c r="D169" s="85"/>
      <c r="E169" s="57"/>
      <c r="F169" s="81" t="str">
        <f>IF(COUNTIF($A169:$E169,"&lt;&gt;")=0,"",IF(OR($B169="",$C169=""),"Choose who sent and who received the repayment.",IF($B169=$C169,"Choose two different roommates.",IF(OR($D169="",$D169&lt;=0),"Enter an amount greater than 0.","Ready"))))</f>
      </c>
    </row>
    <row r="170">
      <c r="A170" s="83"/>
      <c r="B170" s="57"/>
      <c r="C170" s="57"/>
      <c r="D170" s="85"/>
      <c r="E170" s="57"/>
      <c r="F170" s="81" t="str">
        <f>IF(COUNTIF($A170:$E170,"&lt;&gt;")=0,"",IF(OR($B170="",$C170=""),"Choose who sent and who received the repayment.",IF($B170=$C170,"Choose two different roommates.",IF(OR($D170="",$D170&lt;=0),"Enter an amount greater than 0.","Ready"))))</f>
      </c>
    </row>
    <row r="171">
      <c r="A171" s="83"/>
      <c r="B171" s="57"/>
      <c r="C171" s="57"/>
      <c r="D171" s="85"/>
      <c r="E171" s="57"/>
      <c r="F171" s="81" t="str">
        <f>IF(COUNTIF($A171:$E171,"&lt;&gt;")=0,"",IF(OR($B171="",$C171=""),"Choose who sent and who received the repayment.",IF($B171=$C171,"Choose two different roommates.",IF(OR($D171="",$D171&lt;=0),"Enter an amount greater than 0.","Ready"))))</f>
      </c>
    </row>
    <row r="172">
      <c r="A172" s="83"/>
      <c r="B172" s="57"/>
      <c r="C172" s="57"/>
      <c r="D172" s="85"/>
      <c r="E172" s="57"/>
      <c r="F172" s="81" t="str">
        <f>IF(COUNTIF($A172:$E172,"&lt;&gt;")=0,"",IF(OR($B172="",$C172=""),"Choose who sent and who received the repayment.",IF($B172=$C172,"Choose two different roommates.",IF(OR($D172="",$D172&lt;=0),"Enter an amount greater than 0.","Ready"))))</f>
      </c>
    </row>
    <row r="173">
      <c r="A173" s="83"/>
      <c r="B173" s="57"/>
      <c r="C173" s="57"/>
      <c r="D173" s="85"/>
      <c r="E173" s="57"/>
      <c r="F173" s="81" t="str">
        <f>IF(COUNTIF($A173:$E173,"&lt;&gt;")=0,"",IF(OR($B173="",$C173=""),"Choose who sent and who received the repayment.",IF($B173=$C173,"Choose two different roommates.",IF(OR($D173="",$D173&lt;=0),"Enter an amount greater than 0.","Ready"))))</f>
      </c>
    </row>
    <row r="174">
      <c r="A174" s="83"/>
      <c r="B174" s="57"/>
      <c r="C174" s="57"/>
      <c r="D174" s="85"/>
      <c r="E174" s="57"/>
      <c r="F174" s="81" t="str">
        <f>IF(COUNTIF($A174:$E174,"&lt;&gt;")=0,"",IF(OR($B174="",$C174=""),"Choose who sent and who received the repayment.",IF($B174=$C174,"Choose two different roommates.",IF(OR($D174="",$D174&lt;=0),"Enter an amount greater than 0.","Ready"))))</f>
      </c>
    </row>
    <row r="175">
      <c r="A175" s="83"/>
      <c r="B175" s="57"/>
      <c r="C175" s="57"/>
      <c r="D175" s="85"/>
      <c r="E175" s="57"/>
      <c r="F175" s="81" t="str">
        <f>IF(COUNTIF($A175:$E175,"&lt;&gt;")=0,"",IF(OR($B175="",$C175=""),"Choose who sent and who received the repayment.",IF($B175=$C175,"Choose two different roommates.",IF(OR($D175="",$D175&lt;=0),"Enter an amount greater than 0.","Ready"))))</f>
      </c>
    </row>
    <row r="176">
      <c r="A176" s="83"/>
      <c r="B176" s="57"/>
      <c r="C176" s="57"/>
      <c r="D176" s="85"/>
      <c r="E176" s="57"/>
      <c r="F176" s="81" t="str">
        <f>IF(COUNTIF($A176:$E176,"&lt;&gt;")=0,"",IF(OR($B176="",$C176=""),"Choose who sent and who received the repayment.",IF($B176=$C176,"Choose two different roommates.",IF(OR($D176="",$D176&lt;=0),"Enter an amount greater than 0.","Ready"))))</f>
      </c>
    </row>
    <row r="177">
      <c r="A177" s="83"/>
      <c r="B177" s="57"/>
      <c r="C177" s="57"/>
      <c r="D177" s="85"/>
      <c r="E177" s="57"/>
      <c r="F177" s="81" t="str">
        <f>IF(COUNTIF($A177:$E177,"&lt;&gt;")=0,"",IF(OR($B177="",$C177=""),"Choose who sent and who received the repayment.",IF($B177=$C177,"Choose two different roommates.",IF(OR($D177="",$D177&lt;=0),"Enter an amount greater than 0.","Ready"))))</f>
      </c>
    </row>
    <row r="178">
      <c r="A178" s="83"/>
      <c r="B178" s="57"/>
      <c r="C178" s="57"/>
      <c r="D178" s="85"/>
      <c r="E178" s="57"/>
      <c r="F178" s="81" t="str">
        <f>IF(COUNTIF($A178:$E178,"&lt;&gt;")=0,"",IF(OR($B178="",$C178=""),"Choose who sent and who received the repayment.",IF($B178=$C178,"Choose two different roommates.",IF(OR($D178="",$D178&lt;=0),"Enter an amount greater than 0.","Ready"))))</f>
      </c>
    </row>
    <row r="179">
      <c r="A179" s="83"/>
      <c r="B179" s="57"/>
      <c r="C179" s="57"/>
      <c r="D179" s="85"/>
      <c r="E179" s="57"/>
      <c r="F179" s="81" t="str">
        <f>IF(COUNTIF($A179:$E179,"&lt;&gt;")=0,"",IF(OR($B179="",$C179=""),"Choose who sent and who received the repayment.",IF($B179=$C179,"Choose two different roommates.",IF(OR($D179="",$D179&lt;=0),"Enter an amount greater than 0.","Ready"))))</f>
      </c>
    </row>
    <row r="180">
      <c r="A180" s="83"/>
      <c r="B180" s="57"/>
      <c r="C180" s="57"/>
      <c r="D180" s="85"/>
      <c r="E180" s="57"/>
      <c r="F180" s="81" t="str">
        <f>IF(COUNTIF($A180:$E180,"&lt;&gt;")=0,"",IF(OR($B180="",$C180=""),"Choose who sent and who received the repayment.",IF($B180=$C180,"Choose two different roommates.",IF(OR($D180="",$D180&lt;=0),"Enter an amount greater than 0.","Ready"))))</f>
      </c>
    </row>
    <row r="181">
      <c r="A181" s="83"/>
      <c r="B181" s="57"/>
      <c r="C181" s="57"/>
      <c r="D181" s="85"/>
      <c r="E181" s="57"/>
      <c r="F181" s="81" t="str">
        <f>IF(COUNTIF($A181:$E181,"&lt;&gt;")=0,"",IF(OR($B181="",$C181=""),"Choose who sent and who received the repayment.",IF($B181=$C181,"Choose two different roommates.",IF(OR($D181="",$D181&lt;=0),"Enter an amount greater than 0.","Ready"))))</f>
      </c>
    </row>
    <row r="182">
      <c r="A182" s="83"/>
      <c r="B182" s="57"/>
      <c r="C182" s="57"/>
      <c r="D182" s="85"/>
      <c r="E182" s="57"/>
      <c r="F182" s="81" t="str">
        <f>IF(COUNTIF($A182:$E182,"&lt;&gt;")=0,"",IF(OR($B182="",$C182=""),"Choose who sent and who received the repayment.",IF($B182=$C182,"Choose two different roommates.",IF(OR($D182="",$D182&lt;=0),"Enter an amount greater than 0.","Ready"))))</f>
      </c>
    </row>
    <row r="183">
      <c r="A183" s="83"/>
      <c r="B183" s="57"/>
      <c r="C183" s="57"/>
      <c r="D183" s="85"/>
      <c r="E183" s="57"/>
      <c r="F183" s="81" t="str">
        <f>IF(COUNTIF($A183:$E183,"&lt;&gt;")=0,"",IF(OR($B183="",$C183=""),"Choose who sent and who received the repayment.",IF($B183=$C183,"Choose two different roommates.",IF(OR($D183="",$D183&lt;=0),"Enter an amount greater than 0.","Ready"))))</f>
      </c>
    </row>
    <row r="184">
      <c r="A184" s="83"/>
      <c r="B184" s="57"/>
      <c r="C184" s="57"/>
      <c r="D184" s="85"/>
      <c r="E184" s="57"/>
      <c r="F184" s="81" t="str">
        <f>IF(COUNTIF($A184:$E184,"&lt;&gt;")=0,"",IF(OR($B184="",$C184=""),"Choose who sent and who received the repayment.",IF($B184=$C184,"Choose two different roommates.",IF(OR($D184="",$D184&lt;=0),"Enter an amount greater than 0.","Ready"))))</f>
      </c>
    </row>
    <row r="185">
      <c r="A185" s="83"/>
      <c r="B185" s="57"/>
      <c r="C185" s="57"/>
      <c r="D185" s="85"/>
      <c r="E185" s="57"/>
      <c r="F185" s="81" t="str">
        <f>IF(COUNTIF($A185:$E185,"&lt;&gt;")=0,"",IF(OR($B185="",$C185=""),"Choose who sent and who received the repayment.",IF($B185=$C185,"Choose two different roommates.",IF(OR($D185="",$D185&lt;=0),"Enter an amount greater than 0.","Ready"))))</f>
      </c>
    </row>
    <row r="186">
      <c r="A186" s="83"/>
      <c r="B186" s="57"/>
      <c r="C186" s="57"/>
      <c r="D186" s="85"/>
      <c r="E186" s="57"/>
      <c r="F186" s="81" t="str">
        <f>IF(COUNTIF($A186:$E186,"&lt;&gt;")=0,"",IF(OR($B186="",$C186=""),"Choose who sent and who received the repayment.",IF($B186=$C186,"Choose two different roommates.",IF(OR($D186="",$D186&lt;=0),"Enter an amount greater than 0.","Ready"))))</f>
      </c>
    </row>
    <row r="187">
      <c r="A187" s="83"/>
      <c r="B187" s="57"/>
      <c r="C187" s="57"/>
      <c r="D187" s="85"/>
      <c r="E187" s="57"/>
      <c r="F187" s="81" t="str">
        <f>IF(COUNTIF($A187:$E187,"&lt;&gt;")=0,"",IF(OR($B187="",$C187=""),"Choose who sent and who received the repayment.",IF($B187=$C187,"Choose two different roommates.",IF(OR($D187="",$D187&lt;=0),"Enter an amount greater than 0.","Ready"))))</f>
      </c>
    </row>
    <row r="188">
      <c r="A188" s="83"/>
      <c r="B188" s="57"/>
      <c r="C188" s="57"/>
      <c r="D188" s="85"/>
      <c r="E188" s="57"/>
      <c r="F188" s="81" t="str">
        <f>IF(COUNTIF($A188:$E188,"&lt;&gt;")=0,"",IF(OR($B188="",$C188=""),"Choose who sent and who received the repayment.",IF($B188=$C188,"Choose two different roommates.",IF(OR($D188="",$D188&lt;=0),"Enter an amount greater than 0.","Ready"))))</f>
      </c>
    </row>
    <row r="189">
      <c r="A189" s="83"/>
      <c r="B189" s="57"/>
      <c r="C189" s="57"/>
      <c r="D189" s="85"/>
      <c r="E189" s="57"/>
      <c r="F189" s="81" t="str">
        <f>IF(COUNTIF($A189:$E189,"&lt;&gt;")=0,"",IF(OR($B189="",$C189=""),"Choose who sent and who received the repayment.",IF($B189=$C189,"Choose two different roommates.",IF(OR($D189="",$D189&lt;=0),"Enter an amount greater than 0.","Ready"))))</f>
      </c>
    </row>
    <row r="190">
      <c r="A190" s="83"/>
      <c r="B190" s="57"/>
      <c r="C190" s="57"/>
      <c r="D190" s="85"/>
      <c r="E190" s="57"/>
      <c r="F190" s="81" t="str">
        <f>IF(COUNTIF($A190:$E190,"&lt;&gt;")=0,"",IF(OR($B190="",$C190=""),"Choose who sent and who received the repayment.",IF($B190=$C190,"Choose two different roommates.",IF(OR($D190="",$D190&lt;=0),"Enter an amount greater than 0.","Ready"))))</f>
      </c>
    </row>
    <row r="191">
      <c r="A191" s="83"/>
      <c r="B191" s="57"/>
      <c r="C191" s="57"/>
      <c r="D191" s="85"/>
      <c r="E191" s="57"/>
      <c r="F191" s="81" t="str">
        <f>IF(COUNTIF($A191:$E191,"&lt;&gt;")=0,"",IF(OR($B191="",$C191=""),"Choose who sent and who received the repayment.",IF($B191=$C191,"Choose two different roommates.",IF(OR($D191="",$D191&lt;=0),"Enter an amount greater than 0.","Ready"))))</f>
      </c>
    </row>
    <row r="192">
      <c r="A192" s="83"/>
      <c r="B192" s="57"/>
      <c r="C192" s="57"/>
      <c r="D192" s="85"/>
      <c r="E192" s="57"/>
      <c r="F192" s="81" t="str">
        <f>IF(COUNTIF($A192:$E192,"&lt;&gt;")=0,"",IF(OR($B192="",$C192=""),"Choose who sent and who received the repayment.",IF($B192=$C192,"Choose two different roommates.",IF(OR($D192="",$D192&lt;=0),"Enter an amount greater than 0.","Ready"))))</f>
      </c>
    </row>
    <row r="193">
      <c r="A193" s="83"/>
      <c r="B193" s="57"/>
      <c r="C193" s="57"/>
      <c r="D193" s="85"/>
      <c r="E193" s="57"/>
      <c r="F193" s="81" t="str">
        <f>IF(COUNTIF($A193:$E193,"&lt;&gt;")=0,"",IF(OR($B193="",$C193=""),"Choose who sent and who received the repayment.",IF($B193=$C193,"Choose two different roommates.",IF(OR($D193="",$D193&lt;=0),"Enter an amount greater than 0.","Ready"))))</f>
      </c>
    </row>
    <row r="194">
      <c r="A194" s="83"/>
      <c r="B194" s="57"/>
      <c r="C194" s="57"/>
      <c r="D194" s="85"/>
      <c r="E194" s="57"/>
      <c r="F194" s="81" t="str">
        <f>IF(COUNTIF($A194:$E194,"&lt;&gt;")=0,"",IF(OR($B194="",$C194=""),"Choose who sent and who received the repayment.",IF($B194=$C194,"Choose two different roommates.",IF(OR($D194="",$D194&lt;=0),"Enter an amount greater than 0.","Ready"))))</f>
      </c>
    </row>
    <row r="195">
      <c r="A195" s="83"/>
      <c r="B195" s="57"/>
      <c r="C195" s="57"/>
      <c r="D195" s="85"/>
      <c r="E195" s="57"/>
      <c r="F195" s="81" t="str">
        <f>IF(COUNTIF($A195:$E195,"&lt;&gt;")=0,"",IF(OR($B195="",$C195=""),"Choose who sent and who received the repayment.",IF($B195=$C195,"Choose two different roommates.",IF(OR($D195="",$D195&lt;=0),"Enter an amount greater than 0.","Ready"))))</f>
      </c>
    </row>
    <row r="196">
      <c r="A196" s="83"/>
      <c r="B196" s="57"/>
      <c r="C196" s="57"/>
      <c r="D196" s="85"/>
      <c r="E196" s="57"/>
      <c r="F196" s="81" t="str">
        <f>IF(COUNTIF($A196:$E196,"&lt;&gt;")=0,"",IF(OR($B196="",$C196=""),"Choose who sent and who received the repayment.",IF($B196=$C196,"Choose two different roommates.",IF(OR($D196="",$D196&lt;=0),"Enter an amount greater than 0.","Ready"))))</f>
      </c>
    </row>
    <row r="197">
      <c r="A197" s="83"/>
      <c r="B197" s="57"/>
      <c r="C197" s="57"/>
      <c r="D197" s="85"/>
      <c r="E197" s="57"/>
      <c r="F197" s="81" t="str">
        <f>IF(COUNTIF($A197:$E197,"&lt;&gt;")=0,"",IF(OR($B197="",$C197=""),"Choose who sent and who received the repayment.",IF($B197=$C197,"Choose two different roommates.",IF(OR($D197="",$D197&lt;=0),"Enter an amount greater than 0.","Ready"))))</f>
      </c>
    </row>
    <row r="198">
      <c r="A198" s="83"/>
      <c r="B198" s="57"/>
      <c r="C198" s="57"/>
      <c r="D198" s="85"/>
      <c r="E198" s="57"/>
      <c r="F198" s="81" t="str">
        <f>IF(COUNTIF($A198:$E198,"&lt;&gt;")=0,"",IF(OR($B198="",$C198=""),"Choose who sent and who received the repayment.",IF($B198=$C198,"Choose two different roommates.",IF(OR($D198="",$D198&lt;=0),"Enter an amount greater than 0.","Ready"))))</f>
      </c>
    </row>
    <row r="199">
      <c r="A199" s="83"/>
      <c r="B199" s="57"/>
      <c r="C199" s="57"/>
      <c r="D199" s="85"/>
      <c r="E199" s="57"/>
      <c r="F199" s="81" t="str">
        <f>IF(COUNTIF($A199:$E199,"&lt;&gt;")=0,"",IF(OR($B199="",$C199=""),"Choose who sent and who received the repayment.",IF($B199=$C199,"Choose two different roommates.",IF(OR($D199="",$D199&lt;=0),"Enter an amount greater than 0.","Ready"))))</f>
      </c>
    </row>
    <row r="200">
      <c r="A200" s="83"/>
      <c r="B200" s="57"/>
      <c r="C200" s="57"/>
      <c r="D200" s="85"/>
      <c r="E200" s="57"/>
      <c r="F200" s="81" t="str">
        <f>IF(COUNTIF($A200:$E200,"&lt;&gt;")=0,"",IF(OR($B200="",$C200=""),"Choose who sent and who received the repayment.",IF($B200=$C200,"Choose two different roommates.",IF(OR($D200="",$D200&lt;=0),"Enter an amount greater than 0.","Ready"))))</f>
      </c>
    </row>
    <row r="201">
      <c r="A201" s="83"/>
      <c r="B201" s="57"/>
      <c r="C201" s="57"/>
      <c r="D201" s="85"/>
      <c r="E201" s="57"/>
      <c r="F201" s="81" t="str">
        <f>IF(COUNTIF($A201:$E201,"&lt;&gt;")=0,"",IF(OR($B201="",$C201=""),"Choose who sent and who received the repayment.",IF($B201=$C201,"Choose two different roommates.",IF(OR($D201="",$D201&lt;=0),"Enter an amount greater than 0.","Ready"))))</f>
      </c>
    </row>
    <row r="202">
      <c r="A202" s="83"/>
      <c r="B202" s="57"/>
      <c r="C202" s="57"/>
      <c r="D202" s="85"/>
      <c r="E202" s="57"/>
      <c r="F202" s="81" t="str">
        <f>IF(COUNTIF($A202:$E202,"&lt;&gt;")=0,"",IF(OR($B202="",$C202=""),"Choose who sent and who received the repayment.",IF($B202=$C202,"Choose two different roommates.",IF(OR($D202="",$D202&lt;=0),"Enter an amount greater than 0.","Ready"))))</f>
      </c>
    </row>
    <row r="203">
      <c r="A203" s="83"/>
      <c r="B203" s="57"/>
      <c r="C203" s="57"/>
      <c r="D203" s="85"/>
      <c r="E203" s="57"/>
      <c r="F203" s="81" t="str">
        <f>IF(COUNTIF($A203:$E203,"&lt;&gt;")=0,"",IF(OR($B203="",$C203=""),"Choose who sent and who received the repayment.",IF($B203=$C203,"Choose two different roommates.",IF(OR($D203="",$D203&lt;=0),"Enter an amount greater than 0.","Ready"))))</f>
      </c>
    </row>
    <row r="204">
      <c r="A204" s="83"/>
      <c r="B204" s="57"/>
      <c r="C204" s="57"/>
      <c r="D204" s="85"/>
      <c r="E204" s="57"/>
      <c r="F204" s="81" t="str">
        <f>IF(COUNTIF($A204:$E204,"&lt;&gt;")=0,"",IF(OR($B204="",$C204=""),"Choose who sent and who received the repayment.",IF($B204=$C204,"Choose two different roommates.",IF(OR($D204="",$D204&lt;=0),"Enter an amount greater than 0.","Ready"))))</f>
      </c>
    </row>
  </sheetData>
  <mergeCells>
    <mergeCell ref="A1:F1"/>
    <mergeCell ref="A2:F2"/>
  </mergeCells>
  <conditionalFormatting sqref="F5:F204">
    <cfRule type="containsText" dxfId="4" priority="1" operator="containsText" text="Ready"/>
    <cfRule type="notContainsText" dxfId="5" priority="2" text="Ready"/>
  </conditionalFormatting>
  <dataValidations count="2">
    <dataValidation type="list" sqref="B5:C204">
      <formula1>RoommateNames</formula1>
    </dataValidation>
    <dataValidation type="decimal" operator="greaterThan" sqref="D5:D204">
      <formula1>0</formula1>
    </dataValidation>
  </dataValidations>
  <pageMargins left="0.7" right="0.7" top="0.75" bottom="0.75" header="0.3" footer="0.3"/>
  <tableParts count="1">
    <tablePart ns1:id="R81d14869aa814eda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4" topLeftCell="A5" activePane="bottomLeft" state="frozen"/>
    </sheetView>
  </sheetViews>
  <sheetFormatPr defaultRowHeight="15"/>
  <cols>
    <col min="1" max="1" width="23" hidden="0" customWidth="1"/>
    <col min="2" max="2" width="20" hidden="0" customWidth="1"/>
    <col min="3" max="3" width="22" hidden="0" customWidth="1"/>
    <col min="4" max="4" width="24" hidden="0" customWidth="1"/>
    <col min="5" max="5" width="20" hidden="0" customWidth="1"/>
    <col min="6" max="6" width="22" hidden="0" customWidth="1"/>
    <col min="7" max="7" width="20" hidden="0" customWidth="1"/>
    <col min="8" max="8" width="28" hidden="0" customWidth="1"/>
    <col min="9" max="9" width="4" hidden="0" customWidth="1"/>
    <col min="10" max="10" width="9" hidden="1" customWidth="1"/>
    <col min="11" max="11" width="20" hidden="1" customWidth="1"/>
    <col min="12" max="12" width="20" hidden="1" customWidth="1"/>
    <col min="13" max="13" width="16" hidden="1" customWidth="1"/>
    <col min="14" max="14" width="15" hidden="1" customWidth="1"/>
    <col min="15" max="15" width="15" hidden="1" customWidth="1"/>
    <col min="16" max="16" width="15" hidden="1" customWidth="1"/>
    <col min="17" max="17" width="15" hidden="1" customWidth="1"/>
    <col min="18" max="18" width="15" hidden="1" customWidth="1"/>
    <col min="19" max="19" width="15" hidden="1" customWidth="1"/>
  </cols>
  <sheetData>
    <row r="1" ht="34" customHeight="1">
      <c r="A1" s="4" t="str">
        <v>Roommate settle-up summary</v>
      </c>
      <c r="B1" s="4" t="str">
        <v>Roommate settle-up summary</v>
      </c>
      <c r="C1" s="4" t="str">
        <v>Roommate settle-up summary</v>
      </c>
      <c r="D1" s="4" t="str">
        <v>Roommate settle-up summary</v>
      </c>
      <c r="E1" s="4" t="str">
        <v>Roommate settle-up summary</v>
      </c>
      <c r="F1" s="4" t="str">
        <v>Roommate settle-up summary</v>
      </c>
      <c r="G1" s="4" t="str">
        <v>Roommate settle-up summary</v>
      </c>
      <c r="H1" s="4" t="str">
        <v>Roommate settle-up summary</v>
      </c>
      <c r="I1" s="4" t="str">
        <v>Roommate settle-up summary</v>
      </c>
      <c r="J1" s="4" t="str">
        <v>Roommate settle-up summary</v>
      </c>
      <c r="K1" s="4" t="str">
        <v>Roommate settle-up summary</v>
      </c>
      <c r="L1" s="4" t="str">
        <v>Roommate settle-up summary</v>
      </c>
      <c r="M1" s="4" t="str">
        <v>Roommate settle-up summary</v>
      </c>
      <c r="N1" s="4" t="str">
        <v>Roommate settle-up summary</v>
      </c>
      <c r="O1" s="4" t="str">
        <v>Roommate settle-up summary</v>
      </c>
      <c r="P1" s="4" t="str">
        <v>Roommate settle-up summary</v>
      </c>
      <c r="Q1" s="4" t="str">
        <v>Roommate settle-up summary</v>
      </c>
      <c r="R1" s="4" t="str">
        <v>Roommate settle-up summary</v>
      </c>
      <c r="S1" s="4" t="str">
        <v>Roommate settle-up summary</v>
      </c>
    </row>
    <row r="2" ht="30" customHeight="1">
      <c r="A2" s="8" t="str">
        <v>Positive means should receive. Negative means owes. Review every check before using a suggested transfer.</v>
      </c>
      <c r="B2" s="8" t="str">
        <v>Positive means should receive. Negative means owes. Review every check before using a suggested transfer.</v>
      </c>
      <c r="C2" s="8" t="str">
        <v>Positive means should receive. Negative means owes. Review every check before using a suggested transfer.</v>
      </c>
      <c r="D2" s="8" t="str">
        <v>Positive means should receive. Negative means owes. Review every check before using a suggested transfer.</v>
      </c>
      <c r="E2" s="8" t="str">
        <v>Positive means should receive. Negative means owes. Review every check before using a suggested transfer.</v>
      </c>
      <c r="F2" s="8" t="str">
        <v>Positive means should receive. Negative means owes. Review every check before using a suggested transfer.</v>
      </c>
      <c r="G2" s="8" t="str">
        <v>Positive means should receive. Negative means owes. Review every check before using a suggested transfer.</v>
      </c>
      <c r="H2" s="8" t="str">
        <v>Positive means should receive. Negative means owes. Review every check before using a suggested transfer.</v>
      </c>
      <c r="I2" s="8" t="str">
        <v>Positive means should receive. Negative means owes. Review every check before using a suggested transfer.</v>
      </c>
      <c r="J2" s="8" t="str">
        <v>Positive means should receive. Negative means owes. Review every check before using a suggested transfer.</v>
      </c>
      <c r="K2" s="8" t="str">
        <v>Positive means should receive. Negative means owes. Review every check before using a suggested transfer.</v>
      </c>
      <c r="L2" s="8" t="str">
        <v>Positive means should receive. Negative means owes. Review every check before using a suggested transfer.</v>
      </c>
      <c r="M2" s="8" t="str">
        <v>Positive means should receive. Negative means owes. Review every check before using a suggested transfer.</v>
      </c>
      <c r="N2" s="8" t="str">
        <v>Positive means should receive. Negative means owes. Review every check before using a suggested transfer.</v>
      </c>
      <c r="O2" s="8" t="str">
        <v>Positive means should receive. Negative means owes. Review every check before using a suggested transfer.</v>
      </c>
      <c r="P2" s="8" t="str">
        <v>Positive means should receive. Negative means owes. Review every check before using a suggested transfer.</v>
      </c>
      <c r="Q2" s="8" t="str">
        <v>Positive means should receive. Negative means owes. Review every check before using a suggested transfer.</v>
      </c>
      <c r="R2" s="8" t="str">
        <v>Positive means should receive. Negative means owes. Review every check before using a suggested transfer.</v>
      </c>
      <c r="S2" s="8" t="str">
        <v>Positive means should receive. Negative means owes. Review every check before using a suggested transfer.</v>
      </c>
    </row>
    <row r="4" ht="34" customHeight="1">
      <c r="A4" s="51" t="str">
        <v>Roommate</v>
      </c>
      <c r="B4" s="51" t="str">
        <v>Opening position</v>
      </c>
      <c r="C4" s="51" t="str">
        <v>Paid toward expenses</v>
      </c>
      <c r="D4" s="51" t="str">
        <v>Assigned expense share</v>
      </c>
      <c r="E4" s="51" t="str">
        <v>Repayments sent</v>
      </c>
      <c r="F4" s="51" t="str">
        <v>Repayments received</v>
      </c>
      <c r="G4" s="51" t="str">
        <v>Current position</v>
      </c>
      <c r="H4" s="51" t="str">
        <v>Status</v>
      </c>
    </row>
    <row r="5">
      <c r="A5" s="56" t="str">
        <f>IF('Setup'!B9="","",'Setup'!B9)</f>
      </c>
      <c r="B5" s="84" t="str">
        <f>IF(A5="","",'Setup'!C9)</f>
      </c>
      <c r="C5" s="84" t="str">
        <f>IF(A5="","",SUMIFS('Expenses'!$D$5:$D$204,'Expenses'!$E$5:$E$204,A5,'Expenses'!$Z$5:$Z$204,"Ready"))</f>
      </c>
      <c r="D5" s="84" t="str">
        <f>IF(A5="","",SUM('Expenses'!$T$5:$T$204))</f>
      </c>
      <c r="E5" s="84" t="str">
        <f>IF(A5="","",SUMIFS('Repayments'!$D$5:$D$204,'Repayments'!$B$5:$B$204,A5,'Repayments'!$F$5:$F$204,"Ready"))</f>
      </c>
      <c r="F5" s="84" t="str">
        <f>IF(A5="","",SUMIFS('Repayments'!$D$5:$D$204,'Repayments'!$C$5:$C$204,A5,'Repayments'!$F$5:$F$204,"Ready"))</f>
      </c>
      <c r="G5" s="84" t="str">
        <f>IF(A5="","",B5+C5-D5+E5-F5)</f>
      </c>
      <c r="H5" s="56" t="str">
        <f>IF(A5="","",IF(ABS(G5)&lt;=0.01,"Settled",IF(G5&gt;0,"Should receive "&amp;ROUND(G5,2),"Owes "&amp;ROUND(-G5,2))))</f>
      </c>
    </row>
    <row r="6">
      <c r="A6" s="57" t="str">
        <f>IF('Setup'!B10="","",'Setup'!B10)</f>
      </c>
      <c r="B6" s="85" t="str">
        <f>IF(A6="","",'Setup'!C10)</f>
      </c>
      <c r="C6" s="85" t="str">
        <f>IF(A6="","",SUMIFS('Expenses'!$D$5:$D$204,'Expenses'!$E$5:$E$204,A6,'Expenses'!$Z$5:$Z$204,"Ready"))</f>
      </c>
      <c r="D6" s="85" t="str">
        <f>IF(A6="","",SUM('Expenses'!$U$5:$U$204))</f>
      </c>
      <c r="E6" s="85" t="str">
        <f>IF(A6="","",SUMIFS('Repayments'!$D$5:$D$204,'Repayments'!$B$5:$B$204,A6,'Repayments'!$F$5:$F$204,"Ready"))</f>
      </c>
      <c r="F6" s="85" t="str">
        <f>IF(A6="","",SUMIFS('Repayments'!$D$5:$D$204,'Repayments'!$C$5:$C$204,A6,'Repayments'!$F$5:$F$204,"Ready"))</f>
      </c>
      <c r="G6" s="85" t="str">
        <f>IF(A6="","",B6+C6-D6+E6-F6)</f>
      </c>
      <c r="H6" s="57" t="str">
        <f>IF(A6="","",IF(ABS(G6)&lt;=0.01,"Settled",IF(G6&gt;0,"Should receive "&amp;ROUND(G6,2),"Owes "&amp;ROUND(-G6,2))))</f>
      </c>
    </row>
    <row r="7">
      <c r="A7" s="57" t="str">
        <f>IF('Setup'!B11="","",'Setup'!B11)</f>
      </c>
      <c r="B7" s="85" t="str">
        <f>IF(A7="","",'Setup'!C11)</f>
      </c>
      <c r="C7" s="85" t="str">
        <f>IF(A7="","",SUMIFS('Expenses'!$D$5:$D$204,'Expenses'!$E$5:$E$204,A7,'Expenses'!$Z$5:$Z$204,"Ready"))</f>
      </c>
      <c r="D7" s="85" t="str">
        <f>IF(A7="","",SUM('Expenses'!$V$5:$V$204))</f>
      </c>
      <c r="E7" s="85" t="str">
        <f>IF(A7="","",SUMIFS('Repayments'!$D$5:$D$204,'Repayments'!$B$5:$B$204,A7,'Repayments'!$F$5:$F$204,"Ready"))</f>
      </c>
      <c r="F7" s="85" t="str">
        <f>IF(A7="","",SUMIFS('Repayments'!$D$5:$D$204,'Repayments'!$C$5:$C$204,A7,'Repayments'!$F$5:$F$204,"Ready"))</f>
      </c>
      <c r="G7" s="85" t="str">
        <f>IF(A7="","",B7+C7-D7+E7-F7)</f>
      </c>
      <c r="H7" s="57" t="str">
        <f>IF(A7="","",IF(ABS(G7)&lt;=0.01,"Settled",IF(G7&gt;0,"Should receive "&amp;ROUND(G7,2),"Owes "&amp;ROUND(-G7,2))))</f>
      </c>
    </row>
    <row r="8">
      <c r="A8" s="57" t="str">
        <f>IF('Setup'!B12="","",'Setup'!B12)</f>
      </c>
      <c r="B8" s="85" t="str">
        <f>IF(A8="","",'Setup'!C12)</f>
      </c>
      <c r="C8" s="85" t="str">
        <f>IF(A8="","",SUMIFS('Expenses'!$D$5:$D$204,'Expenses'!$E$5:$E$204,A8,'Expenses'!$Z$5:$Z$204,"Ready"))</f>
      </c>
      <c r="D8" s="85" t="str">
        <f>IF(A8="","",SUM('Expenses'!$W$5:$W$204))</f>
      </c>
      <c r="E8" s="85" t="str">
        <f>IF(A8="","",SUMIFS('Repayments'!$D$5:$D$204,'Repayments'!$B$5:$B$204,A8,'Repayments'!$F$5:$F$204,"Ready"))</f>
      </c>
      <c r="F8" s="85" t="str">
        <f>IF(A8="","",SUMIFS('Repayments'!$D$5:$D$204,'Repayments'!$C$5:$C$204,A8,'Repayments'!$F$5:$F$204,"Ready"))</f>
      </c>
      <c r="G8" s="85" t="str">
        <f>IF(A8="","",B8+C8-D8+E8-F8)</f>
      </c>
      <c r="H8" s="57" t="str">
        <f>IF(A8="","",IF(ABS(G8)&lt;=0.01,"Settled",IF(G8&gt;0,"Should receive "&amp;ROUND(G8,2),"Owes "&amp;ROUND(-G8,2))))</f>
      </c>
    </row>
    <row r="9">
      <c r="A9" s="57" t="str">
        <f>IF('Setup'!B13="","",'Setup'!B13)</f>
      </c>
      <c r="B9" s="85" t="str">
        <f>IF(A9="","",'Setup'!C13)</f>
      </c>
      <c r="C9" s="85" t="str">
        <f>IF(A9="","",SUMIFS('Expenses'!$D$5:$D$204,'Expenses'!$E$5:$E$204,A9,'Expenses'!$Z$5:$Z$204,"Ready"))</f>
      </c>
      <c r="D9" s="85" t="str">
        <f>IF(A9="","",SUM('Expenses'!$X$5:$X$204))</f>
      </c>
      <c r="E9" s="85" t="str">
        <f>IF(A9="","",SUMIFS('Repayments'!$D$5:$D$204,'Repayments'!$B$5:$B$204,A9,'Repayments'!$F$5:$F$204,"Ready"))</f>
      </c>
      <c r="F9" s="85" t="str">
        <f>IF(A9="","",SUMIFS('Repayments'!$D$5:$D$204,'Repayments'!$C$5:$C$204,A9,'Repayments'!$F$5:$F$204,"Ready"))</f>
      </c>
      <c r="G9" s="85" t="str">
        <f>IF(A9="","",B9+C9-D9+E9-F9)</f>
      </c>
      <c r="H9" s="57" t="str">
        <f>IF(A9="","",IF(ABS(G9)&lt;=0.01,"Settled",IF(G9&gt;0,"Should receive "&amp;ROUND(G9,2),"Owes "&amp;ROUND(-G9,2))))</f>
      </c>
    </row>
    <row r="10">
      <c r="A10" s="57" t="str">
        <f>IF('Setup'!B14="","",'Setup'!B14)</f>
      </c>
      <c r="B10" s="85" t="str">
        <f>IF(A10="","",'Setup'!C14)</f>
      </c>
      <c r="C10" s="85" t="str">
        <f>IF(A10="","",SUMIFS('Expenses'!$D$5:$D$204,'Expenses'!$E$5:$E$204,A10,'Expenses'!$Z$5:$Z$204,"Ready"))</f>
      </c>
      <c r="D10" s="85" t="str">
        <f>IF(A10="","",SUM('Expenses'!$Y$5:$Y$204))</f>
      </c>
      <c r="E10" s="85" t="str">
        <f>IF(A10="","",SUMIFS('Repayments'!$D$5:$D$204,'Repayments'!$B$5:$B$204,A10,'Repayments'!$F$5:$F$204,"Ready"))</f>
      </c>
      <c r="F10" s="85" t="str">
        <f>IF(A10="","",SUMIFS('Repayments'!$D$5:$D$204,'Repayments'!$C$5:$C$204,A10,'Repayments'!$F$5:$F$204,"Ready"))</f>
      </c>
      <c r="G10" s="85" t="str">
        <f>IF(A10="","",B10+C10-D10+E10-F10)</f>
      </c>
      <c r="H10" s="57" t="str">
        <f>IF(A10="","",IF(ABS(G10)&lt;=0.01,"Settled",IF(G10&gt;0,"Should receive "&amp;ROUND(G10,2),"Owes "&amp;ROUND(-G10,2))))</f>
      </c>
    </row>
    <row r="12">
      <c r="A12" s="11" t="str">
        <v>Totals and record check</v>
      </c>
      <c r="B12" s="11" t="str">
        <v>Totals and record check</v>
      </c>
      <c r="C12" s="11" t="str">
        <v>Totals and record check</v>
      </c>
      <c r="D12" s="11" t="str">
        <v>Totals and record check</v>
      </c>
      <c r="E12" s="11" t="str">
        <v>Totals and record check</v>
      </c>
      <c r="F12" s="11" t="str">
        <v>Totals and record check</v>
      </c>
      <c r="G12" s="11" t="str">
        <v>Totals and record check</v>
      </c>
      <c r="H12" s="11" t="str">
        <v>Totals and record check</v>
      </c>
    </row>
    <row r="13">
      <c r="A13" s="88" t="str">
        <v>Expense total</v>
      </c>
      <c r="B13" s="92" t="n">
        <f>SUMIF('Expenses'!$Z$5:$Z$204,"Ready",'Expenses'!$D$5:$D$204)</f>
        <v>0</v>
      </c>
    </row>
    <row r="14">
      <c r="A14" s="88" t="str">
        <v>Assigned-share total</v>
      </c>
      <c r="B14" s="92" t="n">
        <f>SUM(D5:D10)</f>
        <v>0</v>
      </c>
    </row>
    <row r="15">
      <c r="A15" s="88" t="str">
        <v>Repayment total</v>
      </c>
      <c r="B15" s="92" t="n">
        <f>SUMIF('Repayments'!$F$5:$F$204,"Ready",'Repayments'!$D$5:$D$204)</f>
        <v>0</v>
      </c>
    </row>
    <row r="16">
      <c r="A16" s="88" t="str">
        <v>Position total</v>
      </c>
      <c r="B16" s="92" t="n">
        <f>SUM(G5:G10)</f>
        <v>0</v>
      </c>
    </row>
    <row r="17">
      <c r="A17" s="88" t="str">
        <v>Record check</v>
      </c>
      <c r="B17" s="96" t="str">
        <f>IF('Setup'!A17&lt;&gt;"Ready: opening positions balance to 0.00.","Resolve the highlighted setup, expense, or repayment checks before settling.",IF(COUNTIFS('Expenses'!$Z$5:$Z$204,"&lt;&gt;",'Expenses'!$Z$5:$Z$204,"&lt;&gt;Ready")+COUNTIFS('Repayments'!$F$5:$F$204,"&lt;&gt;",'Repayments'!$F$5:$F$204,"&lt;&gt;Ready")&gt;0,"Resolve the highlighted setup, expense, or repayment checks before settling.",IF(ABS(B16)&gt;0.01,"Current positions do not balance to 0.00. Check the opening positions and expense shares.","Ready: current positions balance to 0.00.")))</f>
        <v>Resolve the highlighted setup, expense, or repayment checks before settling.</v>
      </c>
      <c r="C17" s="75"/>
      <c r="D17" s="75"/>
      <c r="E17" s="75"/>
      <c r="F17" s="75"/>
      <c r="G17" s="75"/>
      <c r="H17" s="75"/>
    </row>
    <row r="18">
      <c r="B18" s="75"/>
      <c r="C18" s="75"/>
      <c r="D18" s="75"/>
      <c r="E18" s="75"/>
      <c r="F18" s="75"/>
      <c r="G18" s="75"/>
      <c r="H18" s="75"/>
    </row>
    <row r="20" ht="34" customHeight="1">
      <c r="A20" s="11" t="str">
        <v>Suggested settlement transfers</v>
      </c>
      <c r="B20" s="11" t="str">
        <v>Suggested settlement transfers</v>
      </c>
      <c r="C20" s="11" t="str">
        <v>Suggested settlement transfers</v>
      </c>
      <c r="D20" s="11" t="str">
        <v>Suggested settlement transfers</v>
      </c>
      <c r="E20" s="11" t="str">
        <v>Suggested settlement transfers</v>
      </c>
      <c r="F20" s="11" t="str">
        <v>Suggested settlement transfers</v>
      </c>
      <c r="G20" s="11" t="str">
        <v>Suggested settlement transfers</v>
      </c>
      <c r="H20" s="11" t="str">
        <v>Suggested settlement transfers</v>
      </c>
      <c r="J20" s="51" t="str">
        <v>Step</v>
      </c>
      <c r="K20" s="51" t="str">
        <v>From</v>
      </c>
      <c r="L20" s="51" t="str">
        <v>To</v>
      </c>
      <c r="M20" s="51" t="str">
        <v>Amount</v>
      </c>
      <c r="N20" s="51" t="str">
        <v>Position 1</v>
      </c>
      <c r="O20" s="51" t="str">
        <v>Position 2</v>
      </c>
      <c r="P20" s="51" t="str">
        <v>Position 3</v>
      </c>
      <c r="Q20" s="51" t="str">
        <v>Position 4</v>
      </c>
      <c r="R20" s="51" t="str">
        <v>Position 5</v>
      </c>
      <c r="S20" s="51" t="str">
        <v>Position 6</v>
      </c>
    </row>
    <row r="21">
      <c r="A21" s="77" t="str">
        <v>These transfers settle the current positions with the fewest practical payments the workbook can calculate. Review the underlying entries before sending money.</v>
      </c>
      <c r="B21" s="77" t="str">
        <v>These transfers settle the current positions with the fewest practical payments the workbook can calculate. Review the underlying entries before sending money.</v>
      </c>
      <c r="C21" s="77" t="str">
        <v>These transfers settle the current positions with the fewest practical payments the workbook can calculate. Review the underlying entries before sending money.</v>
      </c>
      <c r="D21" s="77" t="str">
        <v>These transfers settle the current positions with the fewest practical payments the workbook can calculate. Review the underlying entries before sending money.</v>
      </c>
      <c r="E21" s="77" t="str">
        <v>These transfers settle the current positions with the fewest practical payments the workbook can calculate. Review the underlying entries before sending money.</v>
      </c>
      <c r="F21" s="77" t="str">
        <v>These transfers settle the current positions with the fewest practical payments the workbook can calculate. Review the underlying entries before sending money.</v>
      </c>
      <c r="G21" s="77" t="str">
        <v>These transfers settle the current positions with the fewest practical payments the workbook can calculate. Review the underlying entries before sending money.</v>
      </c>
      <c r="H21" s="77" t="str">
        <v>These transfers settle the current positions with the fewest practical payments the workbook can calculate. Review the underlying entries before sending money.</v>
      </c>
      <c r="J21" s="56" t="n">
        <v>0</v>
      </c>
      <c r="K21" s="56"/>
      <c r="L21" s="56"/>
      <c r="M21" s="84"/>
      <c r="N21" s="84" t="str">
        <f>IF($B$17="Ready: current positions balance to 0.00.",$G5,"")</f>
      </c>
      <c r="O21" s="84" t="str">
        <f>IF($B$17="Ready: current positions balance to 0.00.",$G6,"")</f>
      </c>
      <c r="P21" s="84" t="str">
        <f>IF($B$17="Ready: current positions balance to 0.00.",$G7,"")</f>
      </c>
      <c r="Q21" s="84" t="str">
        <f>IF($B$17="Ready: current positions balance to 0.00.",$G8,"")</f>
      </c>
      <c r="R21" s="84" t="str">
        <f>IF($B$17="Ready: current positions balance to 0.00.",$G9,"")</f>
      </c>
      <c r="S21" s="84" t="str">
        <f>IF($B$17="Ready: current positions balance to 0.00.",$G10,"")</f>
      </c>
    </row>
    <row r="22" ht="34" customHeight="1">
      <c r="A22" s="51" t="str">
        <v>From</v>
      </c>
      <c r="B22" s="51" t="str">
        <v>To</v>
      </c>
      <c r="C22" s="51" t="str">
        <v>Amount</v>
      </c>
      <c r="J22" s="57" t="n">
        <v>1</v>
      </c>
      <c r="K22" s="57" t="str">
        <f>IF($B$17&lt;&gt;"Ready: current positions balance to 0.00.","",IF(N21&lt;-0.01,$A5,IF(O21&lt;-0.01,$A6,IF(P21&lt;-0.01,$A7,IF(Q21&lt;-0.01,$A8,IF(R21&lt;-0.01,$A9,IF(S21&lt;-0.01,$A10,"")))))))</f>
      </c>
      <c r="L22" s="57" t="str">
        <f>IF($B$17&lt;&gt;"Ready: current positions balance to 0.00.","",IF(N21&gt;0.01,$A5,IF(O21&gt;0.01,$A6,IF(P21&gt;0.01,$A7,IF(Q21&gt;0.01,$A8,IF(R21&gt;0.01,$A9,IF(S21&gt;0.01,$A10,"")))))))</f>
      </c>
      <c r="M22" s="85" t="str">
        <f>IF(OR(K22="",L22=""),"",MIN(IF($K22=$A5,-N21,IF($K22=$A6,-O21,IF($K22=$A7,-P21,IF($K22=$A8,-Q21,IF($K22=$A9,-R21,IF($K22=$A10,-S21,0)))))),IF($L22=$A5,N21,IF($L22=$A6,O21,IF($L22=$A7,P21,IF($L22=$A8,Q21,IF($L22=$A9,R21,IF($L22=$A10,S21,0))))))))</f>
      </c>
      <c r="N22" s="85" t="str">
        <f>IF(N21="","",N21+IF($A5=$K22,$M22,0)-IF($A5=$L22,$M22,0))</f>
      </c>
      <c r="O22" s="85" t="str">
        <f>IF(O21="","",O21+IF($A6=$K22,$M22,0)-IF($A6=$L22,$M22,0))</f>
      </c>
      <c r="P22" s="85" t="str">
        <f>IF(P21="","",P21+IF($A7=$K22,$M22,0)-IF($A7=$L22,$M22,0))</f>
      </c>
      <c r="Q22" s="85" t="str">
        <f>IF(Q21="","",Q21+IF($A8=$K22,$M22,0)-IF($A8=$L22,$M22,0))</f>
      </c>
      <c r="R22" s="85" t="str">
        <f>IF(R21="","",R21+IF($A9=$K22,$M22,0)-IF($A9=$L22,$M22,0))</f>
      </c>
      <c r="S22" s="85" t="str">
        <f>IF(S21="","",S21+IF($A10=$K22,$M22,0)-IF($A10=$L22,$M22,0))</f>
      </c>
    </row>
    <row r="23">
      <c r="A23" s="56" t="str">
        <f>IF($B$17&lt;&gt;"Ready: current positions balance to 0.00.","",K22)</f>
      </c>
      <c r="B23" s="56" t="str">
        <f>IF($B$17&lt;&gt;"Ready: current positions balance to 0.00.","",L22)</f>
      </c>
      <c r="C23" s="84" t="str">
        <f>IF($B$17&lt;&gt;"Ready: current positions balance to 0.00.","",M22)</f>
      </c>
      <c r="J23" s="57" t="n">
        <v>2</v>
      </c>
      <c r="K23" s="57" t="str">
        <f>IF($B$17&lt;&gt;"Ready: current positions balance to 0.00.","",IF(N22&lt;-0.01,$A5,IF(O22&lt;-0.01,$A6,IF(P22&lt;-0.01,$A7,IF(Q22&lt;-0.01,$A8,IF(R22&lt;-0.01,$A9,IF(S22&lt;-0.01,$A10,"")))))))</f>
      </c>
      <c r="L23" s="57" t="str">
        <f>IF($B$17&lt;&gt;"Ready: current positions balance to 0.00.","",IF(N22&gt;0.01,$A5,IF(O22&gt;0.01,$A6,IF(P22&gt;0.01,$A7,IF(Q22&gt;0.01,$A8,IF(R22&gt;0.01,$A9,IF(S22&gt;0.01,$A10,"")))))))</f>
      </c>
      <c r="M23" s="85" t="str">
        <f>IF(OR(K23="",L23=""),"",MIN(IF($K23=$A5,-N22,IF($K23=$A6,-O22,IF($K23=$A7,-P22,IF($K23=$A8,-Q22,IF($K23=$A9,-R22,IF($K23=$A10,-S22,0)))))),IF($L23=$A5,N22,IF($L23=$A6,O22,IF($L23=$A7,P22,IF($L23=$A8,Q22,IF($L23=$A9,R22,IF($L23=$A10,S22,0))))))))</f>
      </c>
      <c r="N23" s="85" t="str">
        <f>IF(N22="","",N22+IF($A5=$K23,$M23,0)-IF($A5=$L23,$M23,0))</f>
      </c>
      <c r="O23" s="85" t="str">
        <f>IF(O22="","",O22+IF($A6=$K23,$M23,0)-IF($A6=$L23,$M23,0))</f>
      </c>
      <c r="P23" s="85" t="str">
        <f>IF(P22="","",P22+IF($A7=$K23,$M23,0)-IF($A7=$L23,$M23,0))</f>
      </c>
      <c r="Q23" s="85" t="str">
        <f>IF(Q22="","",Q22+IF($A8=$K23,$M23,0)-IF($A8=$L23,$M23,0))</f>
      </c>
      <c r="R23" s="85" t="str">
        <f>IF(R22="","",R22+IF($A9=$K23,$M23,0)-IF($A9=$L23,$M23,0))</f>
      </c>
      <c r="S23" s="85" t="str">
        <f>IF(S22="","",S22+IF($A10=$K23,$M23,0)-IF($A10=$L23,$M23,0))</f>
      </c>
    </row>
    <row r="24">
      <c r="A24" s="57" t="str">
        <f>IF($B$17&lt;&gt;"Ready: current positions balance to 0.00.","",K23)</f>
      </c>
      <c r="B24" s="57" t="str">
        <f>IF($B$17&lt;&gt;"Ready: current positions balance to 0.00.","",L23)</f>
      </c>
      <c r="C24" s="85" t="str">
        <f>IF($B$17&lt;&gt;"Ready: current positions balance to 0.00.","",M23)</f>
      </c>
      <c r="J24" s="57" t="n">
        <v>3</v>
      </c>
      <c r="K24" s="57" t="str">
        <f>IF($B$17&lt;&gt;"Ready: current positions balance to 0.00.","",IF(N23&lt;-0.01,$A5,IF(O23&lt;-0.01,$A6,IF(P23&lt;-0.01,$A7,IF(Q23&lt;-0.01,$A8,IF(R23&lt;-0.01,$A9,IF(S23&lt;-0.01,$A10,"")))))))</f>
      </c>
      <c r="L24" s="57" t="str">
        <f>IF($B$17&lt;&gt;"Ready: current positions balance to 0.00.","",IF(N23&gt;0.01,$A5,IF(O23&gt;0.01,$A6,IF(P23&gt;0.01,$A7,IF(Q23&gt;0.01,$A8,IF(R23&gt;0.01,$A9,IF(S23&gt;0.01,$A10,"")))))))</f>
      </c>
      <c r="M24" s="85" t="str">
        <f>IF(OR(K24="",L24=""),"",MIN(IF($K24=$A5,-N23,IF($K24=$A6,-O23,IF($K24=$A7,-P23,IF($K24=$A8,-Q23,IF($K24=$A9,-R23,IF($K24=$A10,-S23,0)))))),IF($L24=$A5,N23,IF($L24=$A6,O23,IF($L24=$A7,P23,IF($L24=$A8,Q23,IF($L24=$A9,R23,IF($L24=$A10,S23,0))))))))</f>
      </c>
      <c r="N24" s="85" t="str">
        <f>IF(N23="","",N23+IF($A5=$K24,$M24,0)-IF($A5=$L24,$M24,0))</f>
      </c>
      <c r="O24" s="85" t="str">
        <f>IF(O23="","",O23+IF($A6=$K24,$M24,0)-IF($A6=$L24,$M24,0))</f>
      </c>
      <c r="P24" s="85" t="str">
        <f>IF(P23="","",P23+IF($A7=$K24,$M24,0)-IF($A7=$L24,$M24,0))</f>
      </c>
      <c r="Q24" s="85" t="str">
        <f>IF(Q23="","",Q23+IF($A8=$K24,$M24,0)-IF($A8=$L24,$M24,0))</f>
      </c>
      <c r="R24" s="85" t="str">
        <f>IF(R23="","",R23+IF($A9=$K24,$M24,0)-IF($A9=$L24,$M24,0))</f>
      </c>
      <c r="S24" s="85" t="str">
        <f>IF(S23="","",S23+IF($A10=$K24,$M24,0)-IF($A10=$L24,$M24,0))</f>
      </c>
    </row>
    <row r="25">
      <c r="A25" s="57" t="str">
        <f>IF($B$17&lt;&gt;"Ready: current positions balance to 0.00.","",K24)</f>
      </c>
      <c r="B25" s="57" t="str">
        <f>IF($B$17&lt;&gt;"Ready: current positions balance to 0.00.","",L24)</f>
      </c>
      <c r="C25" s="85" t="str">
        <f>IF($B$17&lt;&gt;"Ready: current positions balance to 0.00.","",M24)</f>
      </c>
      <c r="J25" s="57" t="n">
        <v>4</v>
      </c>
      <c r="K25" s="57" t="str">
        <f>IF($B$17&lt;&gt;"Ready: current positions balance to 0.00.","",IF(N24&lt;-0.01,$A5,IF(O24&lt;-0.01,$A6,IF(P24&lt;-0.01,$A7,IF(Q24&lt;-0.01,$A8,IF(R24&lt;-0.01,$A9,IF(S24&lt;-0.01,$A10,"")))))))</f>
      </c>
      <c r="L25" s="57" t="str">
        <f>IF($B$17&lt;&gt;"Ready: current positions balance to 0.00.","",IF(N24&gt;0.01,$A5,IF(O24&gt;0.01,$A6,IF(P24&gt;0.01,$A7,IF(Q24&gt;0.01,$A8,IF(R24&gt;0.01,$A9,IF(S24&gt;0.01,$A10,"")))))))</f>
      </c>
      <c r="M25" s="85" t="str">
        <f>IF(OR(K25="",L25=""),"",MIN(IF($K25=$A5,-N24,IF($K25=$A6,-O24,IF($K25=$A7,-P24,IF($K25=$A8,-Q24,IF($K25=$A9,-R24,IF($K25=$A10,-S24,0)))))),IF($L25=$A5,N24,IF($L25=$A6,O24,IF($L25=$A7,P24,IF($L25=$A8,Q24,IF($L25=$A9,R24,IF($L25=$A10,S24,0))))))))</f>
      </c>
      <c r="N25" s="85" t="str">
        <f>IF(N24="","",N24+IF($A5=$K25,$M25,0)-IF($A5=$L25,$M25,0))</f>
      </c>
      <c r="O25" s="85" t="str">
        <f>IF(O24="","",O24+IF($A6=$K25,$M25,0)-IF($A6=$L25,$M25,0))</f>
      </c>
      <c r="P25" s="85" t="str">
        <f>IF(P24="","",P24+IF($A7=$K25,$M25,0)-IF($A7=$L25,$M25,0))</f>
      </c>
      <c r="Q25" s="85" t="str">
        <f>IF(Q24="","",Q24+IF($A8=$K25,$M25,0)-IF($A8=$L25,$M25,0))</f>
      </c>
      <c r="R25" s="85" t="str">
        <f>IF(R24="","",R24+IF($A9=$K25,$M25,0)-IF($A9=$L25,$M25,0))</f>
      </c>
      <c r="S25" s="85" t="str">
        <f>IF(S24="","",S24+IF($A10=$K25,$M25,0)-IF($A10=$L25,$M25,0))</f>
      </c>
    </row>
    <row r="26">
      <c r="A26" s="57" t="str">
        <f>IF($B$17&lt;&gt;"Ready: current positions balance to 0.00.","",K25)</f>
      </c>
      <c r="B26" s="57" t="str">
        <f>IF($B$17&lt;&gt;"Ready: current positions balance to 0.00.","",L25)</f>
      </c>
      <c r="C26" s="85" t="str">
        <f>IF($B$17&lt;&gt;"Ready: current positions balance to 0.00.","",M25)</f>
      </c>
      <c r="J26" s="57" t="n">
        <v>5</v>
      </c>
      <c r="K26" s="57" t="str">
        <f>IF($B$17&lt;&gt;"Ready: current positions balance to 0.00.","",IF(N25&lt;-0.01,$A5,IF(O25&lt;-0.01,$A6,IF(P25&lt;-0.01,$A7,IF(Q25&lt;-0.01,$A8,IF(R25&lt;-0.01,$A9,IF(S25&lt;-0.01,$A10,"")))))))</f>
      </c>
      <c r="L26" s="57" t="str">
        <f>IF($B$17&lt;&gt;"Ready: current positions balance to 0.00.","",IF(N25&gt;0.01,$A5,IF(O25&gt;0.01,$A6,IF(P25&gt;0.01,$A7,IF(Q25&gt;0.01,$A8,IF(R25&gt;0.01,$A9,IF(S25&gt;0.01,$A10,"")))))))</f>
      </c>
      <c r="M26" s="85" t="str">
        <f>IF(OR(K26="",L26=""),"",MIN(IF($K26=$A5,-N25,IF($K26=$A6,-O25,IF($K26=$A7,-P25,IF($K26=$A8,-Q25,IF($K26=$A9,-R25,IF($K26=$A10,-S25,0)))))),IF($L26=$A5,N25,IF($L26=$A6,O25,IF($L26=$A7,P25,IF($L26=$A8,Q25,IF($L26=$A9,R25,IF($L26=$A10,S25,0))))))))</f>
      </c>
      <c r="N26" s="85" t="str">
        <f>IF(N25="","",N25+IF($A5=$K26,$M26,0)-IF($A5=$L26,$M26,0))</f>
      </c>
      <c r="O26" s="85" t="str">
        <f>IF(O25="","",O25+IF($A6=$K26,$M26,0)-IF($A6=$L26,$M26,0))</f>
      </c>
      <c r="P26" s="85" t="str">
        <f>IF(P25="","",P25+IF($A7=$K26,$M26,0)-IF($A7=$L26,$M26,0))</f>
      </c>
      <c r="Q26" s="85" t="str">
        <f>IF(Q25="","",Q25+IF($A8=$K26,$M26,0)-IF($A8=$L26,$M26,0))</f>
      </c>
      <c r="R26" s="85" t="str">
        <f>IF(R25="","",R25+IF($A9=$K26,$M26,0)-IF($A9=$L26,$M26,0))</f>
      </c>
      <c r="S26" s="85" t="str">
        <f>IF(S25="","",S25+IF($A10=$K26,$M26,0)-IF($A10=$L26,$M26,0))</f>
      </c>
    </row>
    <row r="27">
      <c r="A27" s="57" t="str">
        <f>IF($B$17&lt;&gt;"Ready: current positions balance to 0.00.","",K26)</f>
      </c>
      <c r="B27" s="57" t="str">
        <f>IF($B$17&lt;&gt;"Ready: current positions balance to 0.00.","",L26)</f>
      </c>
      <c r="C27" s="85" t="str">
        <f>IF($B$17&lt;&gt;"Ready: current positions balance to 0.00.","",M26)</f>
      </c>
    </row>
    <row r="29">
      <c r="A29" s="98" t="str">
        <f>IF($B$17&lt;&gt;"Ready: current positions balance to 0.00.","Settlement suggestions are unavailable until the current positions balance to 0.00.",IF(COUNTIF($G$5:$G$10,"&lt;-0.01")=0,"No settlement transfer is needed.",""))</f>
        <v>Settlement suggestions are unavailable until the current positions balance to 0.00.</v>
      </c>
      <c r="B29" s="98"/>
      <c r="C29" s="98"/>
      <c r="D29" s="98"/>
      <c r="E29" s="98"/>
      <c r="F29" s="98"/>
      <c r="G29" s="98"/>
      <c r="H29" s="98"/>
    </row>
    <row r="30">
      <c r="A30" s="98"/>
      <c r="B30" s="98"/>
      <c r="C30" s="98"/>
      <c r="D30" s="98"/>
      <c r="E30" s="98"/>
      <c r="F30" s="98"/>
      <c r="G30" s="98"/>
      <c r="H30" s="98"/>
    </row>
  </sheetData>
  <mergeCells>
    <mergeCell ref="A1:S1"/>
    <mergeCell ref="A2:S2"/>
    <mergeCell ref="A12:H12"/>
    <mergeCell ref="B17:H18"/>
    <mergeCell ref="A20:H20"/>
    <mergeCell ref="A21:H21"/>
    <mergeCell ref="A29:H30"/>
  </mergeCells>
  <conditionalFormatting sqref="G5:G10">
    <cfRule type="cellIs" dxfId="6" priority="1" operator="greaterThan">
      <formula>0.01</formula>
    </cfRule>
    <cfRule type="cellIs" dxfId="7" priority="2" operator="lessThan">
      <formula>-0.01</formula>
    </cfRule>
  </conditionalFormatting>
  <conditionalFormatting sqref="B17:H18">
    <cfRule type="containsText" dxfId="8" priority="3" operator="containsText" text="Ready"/>
    <cfRule type="notContainsText" dxfId="9" priority="4" text="Ready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28" hidden="0" customWidth="1"/>
    <col min="2" max="2" width="28" hidden="0" customWidth="1"/>
    <col min="3" max="3" width="22" hidden="0" customWidth="1"/>
    <col min="4" max="4" width="20" hidden="0" customWidth="1"/>
    <col min="5" max="5" width="24" hidden="0" customWidth="1"/>
    <col min="6" max="6" width="24" hidden="0" customWidth="1"/>
    <col min="7" max="7" width="21" hidden="0" customWidth="1"/>
  </cols>
  <sheetData>
    <row r="1" ht="34" customHeight="1">
      <c r="A1" s="4" t="str">
        <v>Completed example: Maya, Alex, and Sam</v>
      </c>
      <c r="B1" s="4" t="str">
        <v>Completed example: Maya, Alex, and Sam</v>
      </c>
      <c r="C1" s="4" t="str">
        <v>Completed example: Maya, Alex, and Sam</v>
      </c>
      <c r="D1" s="4" t="str">
        <v>Completed example: Maya, Alex, and Sam</v>
      </c>
      <c r="E1" s="4" t="str">
        <v>Completed example: Maya, Alex, and Sam</v>
      </c>
      <c r="F1" s="4" t="str">
        <v>Completed example: Maya, Alex, and Sam</v>
      </c>
      <c r="G1" s="4" t="str">
        <v>Completed example: Maya, Alex, and Sam</v>
      </c>
    </row>
    <row r="2" ht="30" customHeight="1">
      <c r="A2" s="8" t="str">
        <v>Three shared expenses split equally, followed by one partial repayment before the final settle-up.</v>
      </c>
      <c r="B2" s="8" t="str">
        <v>Three shared expenses split equally, followed by one partial repayment before the final settle-up.</v>
      </c>
      <c r="C2" s="8" t="str">
        <v>Three shared expenses split equally, followed by one partial repayment before the final settle-up.</v>
      </c>
      <c r="D2" s="8" t="str">
        <v>Three shared expenses split equally, followed by one partial repayment before the final settle-up.</v>
      </c>
      <c r="E2" s="8" t="str">
        <v>Three shared expenses split equally, followed by one partial repayment before the final settle-up.</v>
      </c>
      <c r="F2" s="8" t="str">
        <v>Three shared expenses split equally, followed by one partial repayment before the final settle-up.</v>
      </c>
      <c r="G2" s="8" t="str">
        <v>Three shared expenses split equally, followed by one partial repayment before the final settle-up.</v>
      </c>
    </row>
    <row r="4">
      <c r="A4" s="11" t="str">
        <v>Expenses</v>
      </c>
      <c r="B4" s="11" t="str">
        <v>Expenses</v>
      </c>
      <c r="C4" s="11" t="str">
        <v>Expenses</v>
      </c>
      <c r="D4" s="11" t="str">
        <v>Expenses</v>
      </c>
      <c r="E4" s="11" t="str">
        <v>Expenses</v>
      </c>
      <c r="F4" s="11" t="str">
        <v>Expenses</v>
      </c>
      <c r="G4" s="11" t="str">
        <v>Expenses</v>
      </c>
    </row>
    <row r="5" ht="34" customHeight="1">
      <c r="A5" s="51" t="str">
        <v>Date</v>
      </c>
      <c r="B5" s="51" t="str">
        <v>Expense</v>
      </c>
      <c r="C5" s="51" t="str">
        <v>Category</v>
      </c>
      <c r="D5" s="51" t="str">
        <v>Amount</v>
      </c>
      <c r="E5" s="51" t="str">
        <v>Paid by</v>
      </c>
      <c r="F5" s="51" t="str">
        <v>Included roommates</v>
      </c>
      <c r="G5" s="51" t="str">
        <v>Agreed share</v>
      </c>
    </row>
    <row r="6">
      <c r="A6" s="99" t="n">
        <v>46143</v>
      </c>
      <c r="B6" s="56" t="str">
        <v>Rent</v>
      </c>
      <c r="C6" s="56" t="str">
        <v>Rent</v>
      </c>
      <c r="D6" s="101" t="n">
        <v>1800</v>
      </c>
      <c r="E6" s="56" t="str">
        <v>Maya</v>
      </c>
      <c r="F6" s="56" t="str">
        <v>Maya, Alex, Sam</v>
      </c>
      <c r="G6" s="56" t="str">
        <v>$600 each</v>
      </c>
    </row>
    <row r="7">
      <c r="A7" s="100" t="n">
        <v>46147</v>
      </c>
      <c r="B7" s="57" t="str">
        <v>Internet</v>
      </c>
      <c r="C7" s="57" t="str">
        <v>Internet</v>
      </c>
      <c r="D7" s="102" t="n">
        <v>60</v>
      </c>
      <c r="E7" s="57" t="str">
        <v>Alex</v>
      </c>
      <c r="F7" s="57" t="str">
        <v>Maya, Alex, Sam</v>
      </c>
      <c r="G7" s="57" t="str">
        <v>$20 each</v>
      </c>
    </row>
    <row r="8">
      <c r="A8" s="100" t="n">
        <v>46154</v>
      </c>
      <c r="B8" s="57" t="str">
        <v>Groceries</v>
      </c>
      <c r="C8" s="57" t="str">
        <v>Groceries</v>
      </c>
      <c r="D8" s="102" t="n">
        <v>120</v>
      </c>
      <c r="E8" s="57" t="str">
        <v>Sam</v>
      </c>
      <c r="F8" s="57" t="str">
        <v>Maya, Alex, Sam</v>
      </c>
      <c r="G8" s="57" t="str">
        <v>$40 each</v>
      </c>
    </row>
    <row r="10">
      <c r="A10" s="11" t="str">
        <v>Repayment recorded separately</v>
      </c>
      <c r="B10" s="11" t="str">
        <v>Repayment recorded separately</v>
      </c>
      <c r="C10" s="11" t="str">
        <v>Repayment recorded separately</v>
      </c>
      <c r="D10" s="11" t="str">
        <v>Repayment recorded separately</v>
      </c>
      <c r="E10" s="11" t="str">
        <v>Repayment recorded separately</v>
      </c>
      <c r="F10" s="11" t="str">
        <v>Repayment recorded separately</v>
      </c>
      <c r="G10" s="11" t="str">
        <v>Repayment recorded separately</v>
      </c>
    </row>
    <row r="11" ht="34" customHeight="1">
      <c r="A11" s="51" t="str">
        <v>Date</v>
      </c>
      <c r="B11" s="51" t="str">
        <v>From</v>
      </c>
      <c r="C11" s="51" t="str">
        <v>To</v>
      </c>
      <c r="D11" s="51" t="str">
        <v>Amount</v>
      </c>
      <c r="E11" s="51" t="str">
        <v>Note</v>
      </c>
    </row>
    <row r="12">
      <c r="A12" s="99" t="n">
        <v>46162</v>
      </c>
      <c r="B12" s="56" t="str">
        <v>Alex</v>
      </c>
      <c r="C12" s="56" t="str">
        <v>Maya</v>
      </c>
      <c r="D12" s="101" t="n">
        <v>200</v>
      </c>
      <c r="E12" s="56" t="str">
        <v>Partial repayment before monthly review</v>
      </c>
    </row>
    <row r="14">
      <c r="A14" s="11" t="str">
        <v>Summary after the $200 repayment</v>
      </c>
      <c r="B14" s="11" t="str">
        <v>Summary after the $200 repayment</v>
      </c>
      <c r="C14" s="11" t="str">
        <v>Summary after the $200 repayment</v>
      </c>
      <c r="D14" s="11" t="str">
        <v>Summary after the $200 repayment</v>
      </c>
      <c r="E14" s="11" t="str">
        <v>Summary after the $200 repayment</v>
      </c>
      <c r="F14" s="11" t="str">
        <v>Summary after the $200 repayment</v>
      </c>
      <c r="G14" s="11" t="str">
        <v>Summary after the $200 repayment</v>
      </c>
    </row>
    <row r="15" ht="34" customHeight="1">
      <c r="A15" s="51" t="str">
        <v>Roommate</v>
      </c>
      <c r="B15" s="51" t="str">
        <v>Paid toward expenses</v>
      </c>
      <c r="C15" s="51" t="str">
        <v>Assigned share</v>
      </c>
      <c r="D15" s="51" t="str">
        <v>Repayments sent</v>
      </c>
      <c r="E15" s="51" t="str">
        <v>Repayments received</v>
      </c>
      <c r="F15" s="51" t="str">
        <v>Current position</v>
      </c>
    </row>
    <row r="16">
      <c r="A16" s="56" t="str">
        <v>Maya</v>
      </c>
      <c r="B16" s="84" t="n">
        <f>SUMIF($E$6:$E$8,A16,$D$6:$D$8)</f>
        <v>1800</v>
      </c>
      <c r="C16" s="84" t="n">
        <f>SUM($D$6:$D$8)/3</f>
        <v>660</v>
      </c>
      <c r="D16" s="84" t="n">
        <f>SUMIF($B$12:$B$12,A16,$D$12:$D$12)</f>
        <v>0</v>
      </c>
      <c r="E16" s="84" t="n">
        <f>SUMIF($C$12:$C$12,A16,$D$12:$D$12)</f>
        <v>200</v>
      </c>
      <c r="F16" s="103" t="n">
        <f>B16-C16+D16-E16</f>
        <v>940</v>
      </c>
    </row>
    <row r="17">
      <c r="A17" s="57" t="str">
        <v>Alex</v>
      </c>
      <c r="B17" s="85" t="n">
        <f>SUMIF($E$6:$E$8,A17,$D$6:$D$8)</f>
        <v>60</v>
      </c>
      <c r="C17" s="85" t="n">
        <f>SUM($D$6:$D$8)/3</f>
        <v>660</v>
      </c>
      <c r="D17" s="85" t="n">
        <f>SUMIF($B$12:$B$12,A17,$D$12:$D$12)</f>
        <v>200</v>
      </c>
      <c r="E17" s="85" t="n">
        <f>SUMIF($C$12:$C$12,A17,$D$12:$D$12)</f>
        <v>0</v>
      </c>
      <c r="F17" s="104" t="n">
        <f>B17-C17+D17-E17</f>
        <v>-400</v>
      </c>
    </row>
    <row r="18">
      <c r="A18" s="57" t="str">
        <v>Sam</v>
      </c>
      <c r="B18" s="85" t="n">
        <f>SUMIF($E$6:$E$8,A18,$D$6:$D$8)</f>
        <v>120</v>
      </c>
      <c r="C18" s="85" t="n">
        <f>SUM($D$6:$D$8)/3</f>
        <v>660</v>
      </c>
      <c r="D18" s="85" t="n">
        <f>SUMIF($B$12:$B$12,A18,$D$12:$D$12)</f>
        <v>0</v>
      </c>
      <c r="E18" s="85" t="n">
        <f>SUMIF($C$12:$C$12,A18,$D$12:$D$12)</f>
        <v>0</v>
      </c>
      <c r="F18" s="104" t="n">
        <f>B18-C18+D18-E18</f>
        <v>-540</v>
      </c>
    </row>
    <row r="20">
      <c r="A20" s="88" t="str">
        <v>Shared expense total</v>
      </c>
      <c r="B20" s="89" t="n">
        <f>SUM($D$6:$D$8)</f>
        <v>1980</v>
      </c>
    </row>
    <row r="21">
      <c r="A21" s="88" t="str">
        <v>Assigned share per roommate</v>
      </c>
      <c r="B21" s="89" t="n">
        <f>B20/3</f>
        <v>660</v>
      </c>
    </row>
    <row r="23">
      <c r="A23" s="11" t="str">
        <v>Suggested settlement transfers</v>
      </c>
      <c r="B23" s="11" t="str">
        <v>Suggested settlement transfers</v>
      </c>
      <c r="C23" s="11" t="str">
        <v>Suggested settlement transfers</v>
      </c>
      <c r="D23" s="11" t="str">
        <v>Suggested settlement transfers</v>
      </c>
      <c r="E23" s="11" t="str">
        <v>Suggested settlement transfers</v>
      </c>
      <c r="F23" s="11" t="str">
        <v>Suggested settlement transfers</v>
      </c>
      <c r="G23" s="11" t="str">
        <v>Suggested settlement transfers</v>
      </c>
    </row>
    <row r="24" ht="34" customHeight="1">
      <c r="A24" s="51" t="str">
        <v>From</v>
      </c>
      <c r="B24" s="51" t="str">
        <v>To</v>
      </c>
      <c r="C24" s="51" t="str">
        <v>Amount</v>
      </c>
      <c r="E24" s="107" t="str">
        <v>Final total</v>
      </c>
      <c r="F24" s="108" t="n">
        <f>SUM(F16:F18)</f>
        <v>0</v>
      </c>
    </row>
    <row r="25">
      <c r="A25" s="56" t="str">
        <v>Alex</v>
      </c>
      <c r="B25" s="56" t="str">
        <v>Maya</v>
      </c>
      <c r="C25" s="84" t="n">
        <f>-F17</f>
        <v>400</v>
      </c>
    </row>
    <row r="26">
      <c r="A26" s="57" t="str">
        <v>Sam</v>
      </c>
      <c r="B26" s="57" t="str">
        <v>Maya</v>
      </c>
      <c r="C26" s="85" t="n">
        <f>-F18</f>
        <v>540</v>
      </c>
    </row>
  </sheetData>
  <mergeCells>
    <mergeCell ref="A1:G1"/>
    <mergeCell ref="A2:G2"/>
    <mergeCell ref="A4:G4"/>
    <mergeCell ref="A10:G10"/>
    <mergeCell ref="A14:G14"/>
    <mergeCell ref="A23:G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>
  <sheetViews>
    <sheetView showGridLines="0" workbookViewId="0">
      <pane ySplit="4" topLeftCell="A5" activePane="bottomLeft" state="frozen"/>
    </sheetView>
  </sheetViews>
  <sheetFormatPr defaultRowHeight="15"/>
  <cols>
    <col min="1" max="1" width="26" hidden="0" customWidth="1"/>
    <col min="2" max="2" width="34" hidden="0" customWidth="1"/>
    <col min="3" max="3" width="16" hidden="0" customWidth="1"/>
    <col min="4" max="4" width="16" hidden="0" customWidth="1"/>
  </cols>
  <sheetData>
    <row r="1" ht="34" customHeight="1">
      <c r="A1" s="4" t="str">
        <v>Workbook settings</v>
      </c>
      <c r="B1" s="4" t="str">
        <v>Workbook settings</v>
      </c>
      <c r="C1" s="4" t="str">
        <v>Workbook settings</v>
      </c>
      <c r="D1" s="4" t="str">
        <v>Workbook settings</v>
      </c>
    </row>
    <row r="2" ht="30" customHeight="1">
      <c r="A2" s="8" t="str">
        <v>These lists support workbook dropdowns. Edit them only if you understand how the workbook validation ranges are connected.</v>
      </c>
      <c r="B2" s="8" t="str">
        <v>These lists support workbook dropdowns. Edit them only if you understand how the workbook validation ranges are connected.</v>
      </c>
      <c r="C2" s="8" t="str">
        <v>These lists support workbook dropdowns. Edit them only if you understand how the workbook validation ranges are connected.</v>
      </c>
      <c r="D2" s="8" t="str">
        <v>These lists support workbook dropdowns. Edit them only if you understand how the workbook validation ranges are connected.</v>
      </c>
    </row>
    <row r="4" ht="34" customHeight="1">
      <c r="A4" s="51" t="str">
        <v>Categories</v>
      </c>
      <c r="B4" s="51" t="str">
        <v>Split methods</v>
      </c>
      <c r="C4" s="51" t="str">
        <v>Yes or no</v>
      </c>
      <c r="D4" s="51" t="str">
        <v>Currencies</v>
      </c>
    </row>
    <row r="5">
      <c r="A5" s="56" t="str">
        <v>Rent</v>
      </c>
      <c r="B5" s="56" t="str">
        <v>Equal among included roommates</v>
      </c>
      <c r="C5" s="56" t="str">
        <v>Yes</v>
      </c>
      <c r="D5" s="56" t="str">
        <v>USD</v>
      </c>
    </row>
    <row r="6">
      <c r="A6" s="57" t="str">
        <v>Utilities</v>
      </c>
      <c r="B6" s="57" t="str">
        <v>Custom agreed shares</v>
      </c>
      <c r="C6" s="57" t="str">
        <v>No</v>
      </c>
      <c r="D6" s="57" t="str">
        <v>EUR</v>
      </c>
    </row>
    <row r="7">
      <c r="A7" s="57" t="str">
        <v>Internet</v>
      </c>
      <c r="B7" s="57"/>
      <c r="C7" s="57"/>
      <c r="D7" s="57" t="str">
        <v>GBP</v>
      </c>
    </row>
    <row r="8">
      <c r="A8" s="57" t="str">
        <v>Groceries</v>
      </c>
      <c r="B8" s="57"/>
      <c r="C8" s="57"/>
      <c r="D8" s="57" t="str">
        <v>CAD</v>
      </c>
    </row>
    <row r="9">
      <c r="A9" s="57" t="str">
        <v>Household supplies</v>
      </c>
      <c r="B9" s="57"/>
      <c r="C9" s="57"/>
      <c r="D9" s="57" t="str">
        <v>AUD</v>
      </c>
    </row>
    <row r="10">
      <c r="A10" s="57" t="str">
        <v>Subscription</v>
      </c>
      <c r="B10" s="57"/>
      <c r="C10" s="57"/>
      <c r="D10" s="57" t="str">
        <v>NZD</v>
      </c>
    </row>
    <row r="11">
      <c r="A11" s="57" t="str">
        <v>Repair or maintenance</v>
      </c>
      <c r="B11" s="57"/>
      <c r="C11" s="57"/>
      <c r="D11" s="57" t="str">
        <v>JPY</v>
      </c>
    </row>
    <row r="12">
      <c r="A12" s="57" t="str">
        <v>Other</v>
      </c>
      <c r="B12" s="57"/>
      <c r="C12" s="57"/>
      <c r="D12" s="57" t="str">
        <v>CHF</v>
      </c>
    </row>
    <row r="13">
      <c r="A13" s="57"/>
      <c r="B13" s="57"/>
      <c r="C13" s="57"/>
      <c r="D13" s="57" t="str">
        <v>SGD</v>
      </c>
    </row>
    <row r="14">
      <c r="A14" s="57"/>
      <c r="B14" s="57"/>
      <c r="C14" s="57"/>
      <c r="D14" s="57" t="str">
        <v>THB</v>
      </c>
    </row>
    <row r="15">
      <c r="A15" s="57"/>
      <c r="B15" s="57"/>
      <c r="C15" s="57"/>
      <c r="D15" s="57" t="str">
        <v>Other</v>
      </c>
    </row>
  </sheetData>
  <mergeCells>
    <mergeCell ref="A1:D1"/>
    <mergeCell ref="A2:D2"/>
  </mergeCells>
  <pageMargins left="0.7" right="0.7" top="0.75" bottom="0.75" header="0.3" footer="0.3"/>
</worksheet>
</file>